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an-nicolas.mathieu\AppData\Local\Microsoft\Windows\Temporary Internet Files\Content.Outlook\MEXTE1BT\"/>
    </mc:Choice>
  </mc:AlternateContent>
  <bookViews>
    <workbookView xWindow="0" yWindow="0" windowWidth="28800" windowHeight="14250" activeTab="2"/>
  </bookViews>
  <sheets>
    <sheet name="Tableau original" sheetId="1" r:id="rId1"/>
    <sheet name="Feuil2" sheetId="2" r:id="rId2"/>
    <sheet name="Proposition" sheetId="7" r:id="rId3"/>
    <sheet name="Proposition protégée" sheetId="6" r:id="rId4"/>
  </sheets>
  <definedNames>
    <definedName name="_xlnm.Print_Area" localSheetId="1">Feuil2!$A$4:$P$52</definedName>
    <definedName name="_xlnm.Print_Area" localSheetId="2">Proposition!$A$1:$Q$76</definedName>
    <definedName name="_xlnm.Print_Area" localSheetId="3">'Proposition protégée'!$A$1:$Q$76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5" i="7" l="1"/>
  <c r="Q54" i="7"/>
  <c r="Q53" i="7"/>
  <c r="Q52" i="7"/>
  <c r="Q51" i="7"/>
  <c r="Q58" i="7" s="1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55" i="6"/>
  <c r="Q54" i="6"/>
  <c r="Q53" i="6"/>
  <c r="Q52" i="6"/>
  <c r="Q58" i="6" s="1"/>
  <c r="Q51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57" i="6" s="1"/>
  <c r="Q57" i="7" l="1"/>
  <c r="Q59" i="7"/>
  <c r="Q60" i="7" s="1"/>
  <c r="Q59" i="6"/>
  <c r="Q60" i="6" s="1"/>
  <c r="P47" i="2" l="1"/>
  <c r="P50" i="2" s="1"/>
  <c r="P44" i="2" l="1"/>
  <c r="P43" i="2"/>
  <c r="P42" i="2"/>
  <c r="P41" i="2"/>
  <c r="P40" i="2"/>
  <c r="P49" i="2" s="1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6" i="2"/>
  <c r="P7" i="2"/>
  <c r="P51" i="2" l="1"/>
  <c r="P52" i="2" s="1"/>
  <c r="Q7" i="1"/>
  <c r="Q8" i="1"/>
  <c r="Q37" i="1" l="1"/>
  <c r="Q30" i="1"/>
  <c r="Q25" i="1"/>
  <c r="Q47" i="1" l="1"/>
  <c r="Q44" i="1"/>
  <c r="Q43" i="1"/>
  <c r="Q42" i="1"/>
  <c r="Q41" i="1"/>
  <c r="Q40" i="1"/>
  <c r="Q39" i="1"/>
  <c r="Q38" i="1"/>
  <c r="Q36" i="1"/>
  <c r="Q35" i="1"/>
  <c r="Q33" i="1"/>
  <c r="Q32" i="1"/>
  <c r="Q31" i="1"/>
  <c r="Q29" i="1"/>
  <c r="Q28" i="1"/>
  <c r="Q27" i="1"/>
  <c r="Q26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6" i="1"/>
  <c r="Q49" i="1" l="1"/>
  <c r="Q51" i="1" s="1"/>
</calcChain>
</file>

<file path=xl/sharedStrings.xml><?xml version="1.0" encoding="utf-8"?>
<sst xmlns="http://schemas.openxmlformats.org/spreadsheetml/2006/main" count="715" uniqueCount="98">
  <si>
    <t>Produits en verre</t>
  </si>
  <si>
    <t>Commande</t>
  </si>
  <si>
    <t>Produits en recharges</t>
  </si>
  <si>
    <t>Produits en vrac</t>
  </si>
  <si>
    <t>Total</t>
  </si>
  <si>
    <t>Produit</t>
  </si>
  <si>
    <t>Poids</t>
  </si>
  <si>
    <t>Prix</t>
  </si>
  <si>
    <t>Grammes</t>
  </si>
  <si>
    <t>Francs</t>
  </si>
  <si>
    <t>Ail bio</t>
  </si>
  <si>
    <t>gr</t>
  </si>
  <si>
    <t>Badiane (anis étoilé)</t>
  </si>
  <si>
    <t xml:space="preserve"> </t>
  </si>
  <si>
    <t>Basilic bio</t>
  </si>
  <si>
    <t>Cannelle bâtons bio</t>
  </si>
  <si>
    <t>Cannelle moulue bio</t>
  </si>
  <si>
    <t>Cumin entier bio</t>
  </si>
  <si>
    <t>Curcuma bio</t>
  </si>
  <si>
    <t>Curry bio</t>
  </si>
  <si>
    <t>Curry piquant bio</t>
  </si>
  <si>
    <t>Cynorrhodon bio</t>
  </si>
  <si>
    <t>Cynorrhodon bio (10 sachets)</t>
  </si>
  <si>
    <t>pces</t>
  </si>
  <si>
    <t>Epices à salade bio</t>
  </si>
  <si>
    <t>Epices à steack bio (Barbecue)</t>
  </si>
  <si>
    <t>Epices pain d'épice bio</t>
  </si>
  <si>
    <t>Epices à raclette bio</t>
  </si>
  <si>
    <t xml:space="preserve">Epices vin chaud bio </t>
  </si>
  <si>
    <t>Estragon bio</t>
  </si>
  <si>
    <t>Feu du dragon bio</t>
  </si>
  <si>
    <t>Feuilles de Laurier bio</t>
  </si>
  <si>
    <t>Herbes de Provence bio</t>
  </si>
  <si>
    <t>~7</t>
  </si>
  <si>
    <t>pc</t>
  </si>
  <si>
    <t>Origan bio</t>
  </si>
  <si>
    <t>Paprika fort bio</t>
  </si>
  <si>
    <t>Paprika doux bio</t>
  </si>
  <si>
    <t>Piment Red's eye bio</t>
  </si>
  <si>
    <t>Romarin bio</t>
  </si>
  <si>
    <t>Rooibush Chai bio</t>
  </si>
  <si>
    <t>Rooibush Chai bio (10 sachets)</t>
  </si>
  <si>
    <t>Thé noir othodox broken bio</t>
  </si>
  <si>
    <t>Thé noir otho. Broken bio (10S.)</t>
  </si>
  <si>
    <t>Thym bio</t>
  </si>
  <si>
    <t>Nombre</t>
  </si>
  <si>
    <t>Total épices</t>
  </si>
  <si>
    <t>Total épices avec rabais</t>
  </si>
  <si>
    <t>menthe Marrocaine bio</t>
  </si>
  <si>
    <t>Menthe marrocaine ( 10 sachets)</t>
  </si>
  <si>
    <t xml:space="preserve">Poivre noir entier bio  </t>
  </si>
  <si>
    <t xml:space="preserve">Mélange trois poivres bio </t>
  </si>
  <si>
    <t>Planche en bois</t>
  </si>
  <si>
    <r>
      <t>Bâton de réglisse /</t>
    </r>
    <r>
      <rPr>
        <b/>
        <sz val="12"/>
        <color rgb="FF000000"/>
        <rFont val="Arial"/>
        <family val="2"/>
      </rPr>
      <t>sachets uniquement</t>
    </r>
  </si>
  <si>
    <t>Gingembre en morceau</t>
  </si>
  <si>
    <t>Pizza et spaguetti</t>
  </si>
  <si>
    <t>Noix de muscade entière</t>
  </si>
  <si>
    <t>Moutarde jaune / graines</t>
  </si>
  <si>
    <t>Nombre Pcs</t>
  </si>
  <si>
    <t xml:space="preserve">Total </t>
  </si>
  <si>
    <t>Montant total</t>
  </si>
  <si>
    <t>Prix épices</t>
  </si>
  <si>
    <t>Produits recharges</t>
  </si>
  <si>
    <t>Prix accessoires</t>
  </si>
  <si>
    <t>Conditionnement - Accessoires</t>
  </si>
  <si>
    <r>
      <t>Bâton de réglisse /</t>
    </r>
    <r>
      <rPr>
        <sz val="12"/>
        <color rgb="FF000000"/>
        <rFont val="Calibri"/>
        <family val="2"/>
        <scheme val="minor"/>
      </rPr>
      <t>sachets uniquement</t>
    </r>
  </si>
  <si>
    <t>Remise</t>
  </si>
  <si>
    <t>Prix pces</t>
  </si>
  <si>
    <t>Accessoires</t>
  </si>
  <si>
    <t xml:space="preserve">Produits               Produits               Produits               Produits             </t>
  </si>
  <si>
    <t>Présentoirs carrés</t>
  </si>
  <si>
    <t>Etagère en bois</t>
  </si>
  <si>
    <t>Etiquette pour bouchon</t>
  </si>
  <si>
    <t>Récapitulatif:</t>
  </si>
  <si>
    <t>Exemple</t>
  </si>
  <si>
    <t>Nom Prénom</t>
  </si>
  <si>
    <t>Adresse</t>
  </si>
  <si>
    <t>NPA Lieu</t>
  </si>
  <si>
    <t>N° Téléphone</t>
  </si>
  <si>
    <t>Emballage cadeau</t>
  </si>
  <si>
    <t>Coordonnées Facturation</t>
  </si>
  <si>
    <t>Coordonnées livraison si différente</t>
  </si>
  <si>
    <t>Commande Epices</t>
  </si>
  <si>
    <t>Commande à adresser à:</t>
  </si>
  <si>
    <t>Addiction Jura</t>
  </si>
  <si>
    <t>Epices bio</t>
  </si>
  <si>
    <t>Le Prédame 4</t>
  </si>
  <si>
    <t>2714 Les Genevez</t>
  </si>
  <si>
    <t>Fax: 032 484 71 31</t>
  </si>
  <si>
    <t>Bâton de réglisse en sachet</t>
  </si>
  <si>
    <t>Menthe Marrocaine bio</t>
  </si>
  <si>
    <t>Mail: epicesbio@addiction-jura.ch</t>
  </si>
  <si>
    <t>Merci pour votre confiance</t>
  </si>
  <si>
    <t>Nbre pièces</t>
  </si>
  <si>
    <t>Produits</t>
  </si>
  <si>
    <t>Tél.: 032 484 71 39</t>
  </si>
  <si>
    <t>Centre Clos-Henri</t>
  </si>
  <si>
    <t xml:space="preserve">Mélange quatre poivres bio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</si>
</sst>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CHF]\ #,##0.00"/>
    <numFmt numFmtId="165" formatCode="&quot; &quot;#,##0.00&quot; &quot;[$€-100C]&quot; &quot;;&quot;-&quot;#,##0.00&quot; &quot;[$€-100C]&quot; &quot;;&quot; -&quot;00&quot; &quot;[$€-100C]&quot; &quot;;&quot; &quot;@&quot; &quot;"/>
  </numFmts>
  <fonts count="2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000000"/>
      <name val="Arial"/>
      <family val="2"/>
    </font>
    <font>
      <sz val="10"/>
      <color rgb="FF000000"/>
      <name val="Arial"/>
      <family val="2"/>
    </font>
    <font>
      <b/>
      <u val="double"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0000"/>
      <name val="Arial"/>
      <family val="2"/>
    </font>
    <font>
      <sz val="20"/>
      <color theme="1" tint="0.14999847407452621"/>
      <name val="Calibri"/>
      <family val="2"/>
      <scheme val="minor"/>
    </font>
    <font>
      <b/>
      <sz val="20"/>
      <color theme="1" tint="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 val="double"/>
      <sz val="20"/>
      <color theme="1"/>
      <name val="Calibri"/>
      <family val="2"/>
      <scheme val="minor"/>
    </font>
    <font>
      <u val="doubleAccounting"/>
      <sz val="20"/>
      <color theme="1"/>
      <name val="Calibri"/>
      <family val="2"/>
      <scheme val="minor"/>
    </font>
    <font>
      <u val="singleAccounting"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22"/>
      <color theme="1" tint="0.14999847407452621"/>
      <name val="Calibri"/>
      <family val="2"/>
      <scheme val="minor"/>
    </font>
    <font>
      <b/>
      <sz val="22"/>
      <color theme="1"/>
      <name val="Calibri"/>
      <family val="2"/>
      <scheme val="minor"/>
    </font>
    <font>
      <u val="singleAccounting"/>
      <sz val="22"/>
      <color theme="1"/>
      <name val="Calibri"/>
      <family val="2"/>
      <scheme val="minor"/>
    </font>
    <font>
      <u val="doubleAccounting"/>
      <sz val="2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4.9989318521683403E-2"/>
        <bgColor rgb="FF808080"/>
      </patternFill>
    </fill>
    <fill>
      <patternFill patternType="solid">
        <fgColor theme="1" tint="4.9989318521683403E-2"/>
        <bgColor rgb="FFD8D8D8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7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24">
    <xf numFmtId="0" fontId="0" fillId="0" borderId="0" xfId="0"/>
    <xf numFmtId="0" fontId="1" fillId="2" borderId="1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2" borderId="12" xfId="0" applyFont="1" applyFill="1" applyBorder="1"/>
    <xf numFmtId="0" fontId="3" fillId="2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4" fillId="4" borderId="22" xfId="0" applyFont="1" applyFill="1" applyBorder="1"/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4" fontId="1" fillId="4" borderId="2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164" fontId="1" fillId="4" borderId="2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4" fillId="3" borderId="30" xfId="0" applyFont="1" applyFill="1" applyBorder="1"/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164" fontId="1" fillId="3" borderId="29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0" fontId="4" fillId="4" borderId="20" xfId="0" applyFont="1" applyFill="1" applyBorder="1"/>
    <xf numFmtId="0" fontId="3" fillId="4" borderId="3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4" fontId="1" fillId="4" borderId="32" xfId="0" applyNumberFormat="1" applyFont="1" applyFill="1" applyBorder="1" applyAlignment="1">
      <alignment horizontal="center" vertical="center"/>
    </xf>
    <xf numFmtId="0" fontId="3" fillId="4" borderId="21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164" fontId="3" fillId="4" borderId="32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0" fillId="4" borderId="0" xfId="0" applyFill="1"/>
    <xf numFmtId="164" fontId="1" fillId="4" borderId="11" xfId="0" applyNumberFormat="1" applyFont="1" applyFill="1" applyBorder="1" applyAlignment="1">
      <alignment horizontal="center" vertical="center"/>
    </xf>
    <xf numFmtId="0" fontId="4" fillId="3" borderId="20" xfId="0" applyFont="1" applyFill="1" applyBorder="1"/>
    <xf numFmtId="0" fontId="3" fillId="3" borderId="3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1" fillId="3" borderId="32" xfId="0" applyNumberFormat="1" applyFont="1" applyFill="1" applyBorder="1" applyAlignment="1">
      <alignment horizontal="center" vertical="center"/>
    </xf>
    <xf numFmtId="164" fontId="3" fillId="3" borderId="32" xfId="0" applyNumberFormat="1" applyFont="1" applyFill="1" applyBorder="1" applyAlignment="1">
      <alignment horizontal="center" vertical="center"/>
    </xf>
    <xf numFmtId="0" fontId="3" fillId="3" borderId="21" xfId="0" applyNumberFormat="1" applyFont="1" applyFill="1" applyBorder="1" applyAlignment="1">
      <alignment horizontal="center" vertical="center"/>
    </xf>
    <xf numFmtId="0" fontId="4" fillId="5" borderId="20" xfId="0" applyFont="1" applyFill="1" applyBorder="1"/>
    <xf numFmtId="0" fontId="3" fillId="5" borderId="3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4" fillId="6" borderId="20" xfId="0" applyFont="1" applyFill="1" applyBorder="1"/>
    <xf numFmtId="0" fontId="3" fillId="6" borderId="3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4" borderId="26" xfId="0" applyNumberFormat="1" applyFont="1" applyFill="1" applyBorder="1" applyAlignment="1">
      <alignment horizontal="center" vertical="center"/>
    </xf>
    <xf numFmtId="164" fontId="3" fillId="4" borderId="29" xfId="0" applyNumberFormat="1" applyFont="1" applyFill="1" applyBorder="1" applyAlignment="1">
      <alignment horizontal="center" vertical="center"/>
    </xf>
    <xf numFmtId="0" fontId="4" fillId="4" borderId="30" xfId="0" applyFont="1" applyFill="1" applyBorder="1"/>
    <xf numFmtId="0" fontId="4" fillId="7" borderId="20" xfId="0" applyFont="1" applyFill="1" applyBorder="1"/>
    <xf numFmtId="0" fontId="3" fillId="7" borderId="3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164" fontId="1" fillId="7" borderId="32" xfId="0" applyNumberFormat="1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164" fontId="3" fillId="7" borderId="32" xfId="0" applyNumberFormat="1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0" fillId="7" borderId="0" xfId="0" applyFill="1"/>
    <xf numFmtId="164" fontId="1" fillId="7" borderId="11" xfId="0" applyNumberFormat="1" applyFont="1" applyFill="1" applyBorder="1" applyAlignment="1">
      <alignment horizontal="center" vertical="center"/>
    </xf>
    <xf numFmtId="0" fontId="4" fillId="4" borderId="17" xfId="0" applyFont="1" applyFill="1" applyBorder="1"/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164" fontId="1" fillId="4" borderId="19" xfId="0" applyNumberFormat="1" applyFont="1" applyFill="1" applyBorder="1" applyAlignment="1">
      <alignment horizontal="center" vertical="center"/>
    </xf>
    <xf numFmtId="0" fontId="3" fillId="4" borderId="16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164" fontId="3" fillId="4" borderId="19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7" borderId="21" xfId="0" applyNumberFormat="1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164" fontId="10" fillId="8" borderId="32" xfId="0" applyNumberFormat="1" applyFont="1" applyFill="1" applyBorder="1" applyAlignment="1">
      <alignment horizontal="center" vertical="center"/>
    </xf>
    <xf numFmtId="0" fontId="9" fillId="8" borderId="31" xfId="0" applyNumberFormat="1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164" fontId="1" fillId="8" borderId="32" xfId="0" applyNumberFormat="1" applyFont="1" applyFill="1" applyBorder="1" applyAlignment="1">
      <alignment horizontal="center" vertical="center"/>
    </xf>
    <xf numFmtId="0" fontId="3" fillId="8" borderId="21" xfId="0" applyNumberFormat="1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164" fontId="3" fillId="8" borderId="32" xfId="0" applyNumberFormat="1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3" fillId="11" borderId="30" xfId="0" applyNumberFormat="1" applyFont="1" applyFill="1" applyBorder="1" applyAlignment="1">
      <alignment horizontal="center" vertical="center"/>
    </xf>
    <xf numFmtId="0" fontId="9" fillId="11" borderId="35" xfId="0" applyNumberFormat="1" applyFont="1" applyFill="1" applyBorder="1" applyAlignment="1">
      <alignment horizontal="center" vertical="center"/>
    </xf>
    <xf numFmtId="0" fontId="3" fillId="11" borderId="20" xfId="0" applyNumberFormat="1" applyFont="1" applyFill="1" applyBorder="1" applyAlignment="1">
      <alignment horizontal="center" vertical="center"/>
    </xf>
    <xf numFmtId="0" fontId="3" fillId="11" borderId="17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36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0" fillId="11" borderId="0" xfId="0" applyFill="1"/>
    <xf numFmtId="0" fontId="3" fillId="12" borderId="39" xfId="0" applyFont="1" applyFill="1" applyBorder="1" applyAlignment="1">
      <alignment horizontal="center" vertical="center"/>
    </xf>
    <xf numFmtId="0" fontId="9" fillId="8" borderId="39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10" borderId="39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3" fillId="12" borderId="4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9" fillId="8" borderId="41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9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10" borderId="41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9" fillId="8" borderId="41" xfId="0" applyNumberFormat="1" applyFont="1" applyFill="1" applyBorder="1" applyAlignment="1">
      <alignment horizontal="center" vertical="center"/>
    </xf>
    <xf numFmtId="0" fontId="3" fillId="4" borderId="41" xfId="0" applyNumberFormat="1" applyFont="1" applyFill="1" applyBorder="1" applyAlignment="1">
      <alignment horizontal="center" vertical="center"/>
    </xf>
    <xf numFmtId="0" fontId="3" fillId="12" borderId="41" xfId="0" applyNumberFormat="1" applyFont="1" applyFill="1" applyBorder="1" applyAlignment="1">
      <alignment horizontal="center" vertical="center"/>
    </xf>
    <xf numFmtId="0" fontId="3" fillId="8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164" fontId="3" fillId="0" borderId="50" xfId="0" applyNumberFormat="1" applyFont="1" applyFill="1" applyBorder="1" applyAlignment="1">
      <alignment horizontal="center" vertical="center"/>
    </xf>
    <xf numFmtId="164" fontId="3" fillId="12" borderId="38" xfId="0" applyNumberFormat="1" applyFont="1" applyFill="1" applyBorder="1" applyAlignment="1">
      <alignment horizontal="center" vertical="center"/>
    </xf>
    <xf numFmtId="164" fontId="3" fillId="0" borderId="38" xfId="0" applyNumberFormat="1" applyFont="1" applyFill="1" applyBorder="1" applyAlignment="1">
      <alignment horizontal="center" vertical="center"/>
    </xf>
    <xf numFmtId="164" fontId="3" fillId="8" borderId="38" xfId="0" applyNumberFormat="1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0" borderId="53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56" xfId="0" applyNumberFormat="1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9" borderId="58" xfId="0" applyFont="1" applyFill="1" applyBorder="1" applyAlignment="1">
      <alignment horizontal="center" vertical="center"/>
    </xf>
    <xf numFmtId="0" fontId="3" fillId="9" borderId="59" xfId="0" applyFont="1" applyFill="1" applyBorder="1" applyAlignment="1">
      <alignment horizontal="center" vertical="center"/>
    </xf>
    <xf numFmtId="0" fontId="3" fillId="8" borderId="60" xfId="0" applyNumberFormat="1" applyFont="1" applyFill="1" applyBorder="1" applyAlignment="1">
      <alignment horizontal="center" vertical="center"/>
    </xf>
    <xf numFmtId="0" fontId="3" fillId="9" borderId="54" xfId="0" applyFont="1" applyFill="1" applyBorder="1" applyAlignment="1">
      <alignment horizontal="center" vertical="center"/>
    </xf>
    <xf numFmtId="0" fontId="3" fillId="9" borderId="52" xfId="0" applyFont="1" applyFill="1" applyBorder="1" applyAlignment="1">
      <alignment horizontal="center" vertical="center"/>
    </xf>
    <xf numFmtId="0" fontId="3" fillId="8" borderId="43" xfId="0" applyNumberFormat="1" applyFont="1" applyFill="1" applyBorder="1" applyAlignment="1">
      <alignment horizontal="center" vertical="center"/>
    </xf>
    <xf numFmtId="0" fontId="3" fillId="8" borderId="58" xfId="0" applyFont="1" applyFill="1" applyBorder="1" applyAlignment="1">
      <alignment horizontal="center" vertical="center"/>
    </xf>
    <xf numFmtId="0" fontId="3" fillId="8" borderId="59" xfId="0" applyFont="1" applyFill="1" applyBorder="1" applyAlignment="1">
      <alignment horizontal="center" vertical="center"/>
    </xf>
    <xf numFmtId="0" fontId="3" fillId="9" borderId="6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8" borderId="62" xfId="0" applyNumberFormat="1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11" borderId="63" xfId="0" applyNumberFormat="1" applyFont="1" applyFill="1" applyBorder="1" applyAlignment="1">
      <alignment horizontal="center" vertical="center"/>
    </xf>
    <xf numFmtId="0" fontId="9" fillId="11" borderId="63" xfId="0" applyNumberFormat="1" applyFont="1" applyFill="1" applyBorder="1" applyAlignment="1">
      <alignment horizontal="center" vertical="center"/>
    </xf>
    <xf numFmtId="0" fontId="3" fillId="11" borderId="28" xfId="0" applyNumberFormat="1" applyFont="1" applyFill="1" applyBorder="1" applyAlignment="1">
      <alignment horizontal="center" vertical="center"/>
    </xf>
    <xf numFmtId="0" fontId="3" fillId="11" borderId="63" xfId="0" applyFont="1" applyFill="1" applyBorder="1" applyAlignment="1">
      <alignment horizontal="center" vertical="center"/>
    </xf>
    <xf numFmtId="0" fontId="3" fillId="11" borderId="28" xfId="0" applyFont="1" applyFill="1" applyBorder="1" applyAlignment="1">
      <alignment horizontal="center" vertical="center"/>
    </xf>
    <xf numFmtId="0" fontId="3" fillId="0" borderId="0" xfId="0" applyFont="1"/>
    <xf numFmtId="0" fontId="3" fillId="0" borderId="64" xfId="0" applyFont="1" applyFill="1" applyBorder="1" applyAlignment="1">
      <alignment horizontal="center" vertical="center"/>
    </xf>
    <xf numFmtId="0" fontId="3" fillId="12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1" fillId="11" borderId="42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/>
    </xf>
    <xf numFmtId="0" fontId="1" fillId="11" borderId="6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 vertical="center"/>
    </xf>
    <xf numFmtId="0" fontId="12" fillId="0" borderId="50" xfId="0" applyFont="1" applyFill="1" applyBorder="1"/>
    <xf numFmtId="164" fontId="3" fillId="4" borderId="50" xfId="0" applyNumberFormat="1" applyFont="1" applyFill="1" applyBorder="1" applyAlignment="1">
      <alignment horizontal="center" vertical="center"/>
    </xf>
    <xf numFmtId="0" fontId="12" fillId="12" borderId="38" xfId="0" applyFont="1" applyFill="1" applyBorder="1"/>
    <xf numFmtId="164" fontId="9" fillId="8" borderId="38" xfId="0" applyNumberFormat="1" applyFont="1" applyFill="1" applyBorder="1" applyAlignment="1">
      <alignment horizontal="center" vertical="center"/>
    </xf>
    <xf numFmtId="0" fontId="12" fillId="0" borderId="38" xfId="0" applyFont="1" applyFill="1" applyBorder="1"/>
    <xf numFmtId="164" fontId="3" fillId="4" borderId="38" xfId="0" applyNumberFormat="1" applyFont="1" applyFill="1" applyBorder="1" applyAlignment="1">
      <alignment horizontal="center" vertical="center"/>
    </xf>
    <xf numFmtId="164" fontId="3" fillId="8" borderId="59" xfId="0" applyNumberFormat="1" applyFont="1" applyFill="1" applyBorder="1" applyAlignment="1">
      <alignment horizontal="center" vertical="center"/>
    </xf>
    <xf numFmtId="164" fontId="3" fillId="8" borderId="52" xfId="0" applyNumberFormat="1" applyFont="1" applyFill="1" applyBorder="1" applyAlignment="1">
      <alignment horizontal="center" vertical="center"/>
    </xf>
    <xf numFmtId="164" fontId="3" fillId="8" borderId="0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left"/>
    </xf>
    <xf numFmtId="0" fontId="12" fillId="0" borderId="51" xfId="0" applyFont="1" applyFill="1" applyBorder="1"/>
    <xf numFmtId="164" fontId="3" fillId="4" borderId="5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14" fillId="0" borderId="0" xfId="0" applyNumberFormat="1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9" fontId="3" fillId="13" borderId="0" xfId="2" applyNumberFormat="1" applyFont="1" applyFill="1" applyAlignment="1">
      <alignment horizontal="center"/>
    </xf>
    <xf numFmtId="9" fontId="3" fillId="0" borderId="0" xfId="2" applyFont="1"/>
    <xf numFmtId="0" fontId="3" fillId="0" borderId="45" xfId="0" applyFont="1" applyBorder="1" applyAlignment="1">
      <alignment horizont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164" fontId="3" fillId="0" borderId="11" xfId="0" applyNumberFormat="1" applyFont="1" applyBorder="1" applyAlignment="1">
      <alignment horizontal="center" vertical="center"/>
    </xf>
    <xf numFmtId="0" fontId="1" fillId="0" borderId="44" xfId="0" applyFont="1" applyBorder="1"/>
    <xf numFmtId="0" fontId="1" fillId="0" borderId="4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5" xfId="0" applyFont="1" applyBorder="1"/>
    <xf numFmtId="0" fontId="3" fillId="0" borderId="45" xfId="0" applyFont="1" applyBorder="1"/>
    <xf numFmtId="164" fontId="3" fillId="0" borderId="68" xfId="0" applyNumberFormat="1" applyFont="1" applyFill="1" applyBorder="1" applyAlignment="1">
      <alignment horizontal="right" vertical="center"/>
    </xf>
    <xf numFmtId="164" fontId="3" fillId="12" borderId="69" xfId="0" applyNumberFormat="1" applyFont="1" applyFill="1" applyBorder="1" applyAlignment="1">
      <alignment horizontal="right" vertical="center"/>
    </xf>
    <xf numFmtId="164" fontId="3" fillId="0" borderId="69" xfId="0" applyNumberFormat="1" applyFont="1" applyFill="1" applyBorder="1" applyAlignment="1">
      <alignment horizontal="right" vertical="center"/>
    </xf>
    <xf numFmtId="164" fontId="3" fillId="0" borderId="70" xfId="0" applyNumberFormat="1" applyFont="1" applyFill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15" fillId="0" borderId="0" xfId="0" applyNumberFormat="1" applyFont="1" applyBorder="1" applyAlignment="1">
      <alignment horizontal="right" vertical="center"/>
    </xf>
    <xf numFmtId="164" fontId="16" fillId="0" borderId="0" xfId="2" applyNumberFormat="1" applyFont="1" applyBorder="1" applyAlignment="1">
      <alignment horizontal="right" vertical="center"/>
    </xf>
    <xf numFmtId="164" fontId="16" fillId="0" borderId="0" xfId="0" applyNumberFormat="1" applyFont="1" applyBorder="1" applyAlignment="1">
      <alignment horizontal="right" vertical="center"/>
    </xf>
    <xf numFmtId="0" fontId="3" fillId="0" borderId="0" xfId="0" applyFont="1" applyFill="1"/>
    <xf numFmtId="0" fontId="1" fillId="0" borderId="0" xfId="0" applyFont="1"/>
    <xf numFmtId="0" fontId="20" fillId="0" borderId="50" xfId="0" applyFont="1" applyFill="1" applyBorder="1"/>
    <xf numFmtId="0" fontId="17" fillId="4" borderId="53" xfId="0" applyFont="1" applyFill="1" applyBorder="1" applyAlignment="1">
      <alignment horizontal="center" vertical="center"/>
    </xf>
    <xf numFmtId="0" fontId="17" fillId="4" borderId="55" xfId="0" applyFont="1" applyFill="1" applyBorder="1" applyAlignment="1">
      <alignment horizontal="center" vertical="center"/>
    </xf>
    <xf numFmtId="164" fontId="17" fillId="4" borderId="50" xfId="0" applyNumberFormat="1" applyFont="1" applyFill="1" applyBorder="1" applyAlignment="1">
      <alignment horizontal="right" vertical="center"/>
    </xf>
    <xf numFmtId="0" fontId="17" fillId="0" borderId="53" xfId="0" applyNumberFormat="1" applyFont="1" applyFill="1" applyBorder="1" applyAlignment="1">
      <alignment horizontal="center" vertical="center"/>
    </xf>
    <xf numFmtId="0" fontId="17" fillId="11" borderId="63" xfId="0" applyNumberFormat="1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164" fontId="17" fillId="0" borderId="50" xfId="0" applyNumberFormat="1" applyFont="1" applyFill="1" applyBorder="1" applyAlignment="1">
      <alignment horizontal="right" vertical="center"/>
    </xf>
    <xf numFmtId="0" fontId="17" fillId="11" borderId="63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164" fontId="17" fillId="0" borderId="68" xfId="0" applyNumberFormat="1" applyFont="1" applyFill="1" applyBorder="1" applyAlignment="1">
      <alignment horizontal="right" vertical="center"/>
    </xf>
    <xf numFmtId="0" fontId="20" fillId="12" borderId="38" xfId="0" applyFont="1" applyFill="1" applyBorder="1"/>
    <xf numFmtId="0" fontId="21" fillId="8" borderId="41" xfId="0" applyFont="1" applyFill="1" applyBorder="1" applyAlignment="1">
      <alignment horizontal="center" vertical="center"/>
    </xf>
    <xf numFmtId="0" fontId="21" fillId="8" borderId="39" xfId="0" applyFont="1" applyFill="1" applyBorder="1" applyAlignment="1">
      <alignment horizontal="center" vertical="center"/>
    </xf>
    <xf numFmtId="164" fontId="21" fillId="8" borderId="38" xfId="0" applyNumberFormat="1" applyFont="1" applyFill="1" applyBorder="1" applyAlignment="1">
      <alignment horizontal="right" vertical="center"/>
    </xf>
    <xf numFmtId="0" fontId="21" fillId="8" borderId="41" xfId="0" applyNumberFormat="1" applyFont="1" applyFill="1" applyBorder="1" applyAlignment="1">
      <alignment horizontal="center" vertical="center"/>
    </xf>
    <xf numFmtId="0" fontId="21" fillId="11" borderId="63" xfId="0" applyNumberFormat="1" applyFont="1" applyFill="1" applyBorder="1" applyAlignment="1">
      <alignment horizontal="center" vertical="center"/>
    </xf>
    <xf numFmtId="0" fontId="17" fillId="12" borderId="41" xfId="0" applyFont="1" applyFill="1" applyBorder="1" applyAlignment="1">
      <alignment horizontal="center" vertical="center"/>
    </xf>
    <xf numFmtId="0" fontId="17" fillId="12" borderId="39" xfId="0" applyFont="1" applyFill="1" applyBorder="1" applyAlignment="1">
      <alignment horizontal="center" vertical="center"/>
    </xf>
    <xf numFmtId="164" fontId="17" fillId="12" borderId="38" xfId="0" applyNumberFormat="1" applyFont="1" applyFill="1" applyBorder="1" applyAlignment="1">
      <alignment horizontal="right" vertical="center"/>
    </xf>
    <xf numFmtId="0" fontId="17" fillId="12" borderId="40" xfId="0" applyFont="1" applyFill="1" applyBorder="1" applyAlignment="1">
      <alignment horizontal="center" vertical="center"/>
    </xf>
    <xf numFmtId="164" fontId="17" fillId="12" borderId="69" xfId="0" applyNumberFormat="1" applyFont="1" applyFill="1" applyBorder="1" applyAlignment="1">
      <alignment horizontal="right" vertical="center"/>
    </xf>
    <xf numFmtId="0" fontId="20" fillId="0" borderId="38" xfId="0" applyFont="1" applyFill="1" applyBorder="1"/>
    <xf numFmtId="0" fontId="17" fillId="4" borderId="41" xfId="0" applyFont="1" applyFill="1" applyBorder="1" applyAlignment="1">
      <alignment horizontal="center" vertical="center"/>
    </xf>
    <xf numFmtId="0" fontId="17" fillId="4" borderId="39" xfId="0" applyFont="1" applyFill="1" applyBorder="1" applyAlignment="1">
      <alignment horizontal="center" vertical="center"/>
    </xf>
    <xf numFmtId="164" fontId="17" fillId="4" borderId="38" xfId="0" applyNumberFormat="1" applyFont="1" applyFill="1" applyBorder="1" applyAlignment="1">
      <alignment horizontal="right" vertical="center"/>
    </xf>
    <xf numFmtId="0" fontId="17" fillId="4" borderId="41" xfId="0" applyNumberFormat="1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164" fontId="17" fillId="0" borderId="38" xfId="0" applyNumberFormat="1" applyFont="1" applyFill="1" applyBorder="1" applyAlignment="1">
      <alignment horizontal="right" vertical="center"/>
    </xf>
    <xf numFmtId="0" fontId="17" fillId="0" borderId="40" xfId="0" applyFont="1" applyFill="1" applyBorder="1" applyAlignment="1">
      <alignment horizontal="center" vertical="center"/>
    </xf>
    <xf numFmtId="164" fontId="17" fillId="0" borderId="69" xfId="0" applyNumberFormat="1" applyFont="1" applyFill="1" applyBorder="1" applyAlignment="1">
      <alignment horizontal="right" vertical="center"/>
    </xf>
    <xf numFmtId="0" fontId="17" fillId="12" borderId="41" xfId="0" applyNumberFormat="1" applyFont="1" applyFill="1" applyBorder="1" applyAlignment="1">
      <alignment horizontal="center" vertical="center"/>
    </xf>
    <xf numFmtId="0" fontId="17" fillId="9" borderId="41" xfId="0" applyFont="1" applyFill="1" applyBorder="1" applyAlignment="1">
      <alignment horizontal="center" vertical="center"/>
    </xf>
    <xf numFmtId="0" fontId="17" fillId="9" borderId="39" xfId="0" applyFont="1" applyFill="1" applyBorder="1" applyAlignment="1">
      <alignment horizontal="center" vertical="center"/>
    </xf>
    <xf numFmtId="164" fontId="17" fillId="8" borderId="38" xfId="0" applyNumberFormat="1" applyFont="1" applyFill="1" applyBorder="1" applyAlignment="1">
      <alignment horizontal="right" vertical="center"/>
    </xf>
    <xf numFmtId="0" fontId="17" fillId="8" borderId="41" xfId="0" applyNumberFormat="1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center" vertical="center"/>
    </xf>
    <xf numFmtId="0" fontId="17" fillId="9" borderId="58" xfId="0" applyFont="1" applyFill="1" applyBorder="1" applyAlignment="1">
      <alignment horizontal="center" vertical="center"/>
    </xf>
    <xf numFmtId="0" fontId="17" fillId="9" borderId="59" xfId="0" applyFont="1" applyFill="1" applyBorder="1" applyAlignment="1">
      <alignment horizontal="center" vertical="center"/>
    </xf>
    <xf numFmtId="164" fontId="17" fillId="8" borderId="59" xfId="0" applyNumberFormat="1" applyFont="1" applyFill="1" applyBorder="1" applyAlignment="1">
      <alignment horizontal="right" vertical="center"/>
    </xf>
    <xf numFmtId="0" fontId="17" fillId="8" borderId="60" xfId="0" applyNumberFormat="1" applyFont="1" applyFill="1" applyBorder="1" applyAlignment="1">
      <alignment horizontal="center" vertical="center"/>
    </xf>
    <xf numFmtId="0" fontId="17" fillId="9" borderId="54" xfId="0" applyFont="1" applyFill="1" applyBorder="1" applyAlignment="1">
      <alignment horizontal="center" vertical="center"/>
    </xf>
    <xf numFmtId="0" fontId="17" fillId="9" borderId="52" xfId="0" applyFont="1" applyFill="1" applyBorder="1" applyAlignment="1">
      <alignment horizontal="center" vertical="center"/>
    </xf>
    <xf numFmtId="164" fontId="17" fillId="8" borderId="52" xfId="0" applyNumberFormat="1" applyFont="1" applyFill="1" applyBorder="1" applyAlignment="1">
      <alignment horizontal="right" vertical="center"/>
    </xf>
    <xf numFmtId="0" fontId="17" fillId="8" borderId="43" xfId="0" applyNumberFormat="1" applyFont="1" applyFill="1" applyBorder="1" applyAlignment="1">
      <alignment horizontal="center" vertical="center"/>
    </xf>
    <xf numFmtId="0" fontId="17" fillId="8" borderId="41" xfId="0" applyFont="1" applyFill="1" applyBorder="1" applyAlignment="1">
      <alignment horizontal="center" vertical="center"/>
    </xf>
    <xf numFmtId="0" fontId="17" fillId="8" borderId="40" xfId="0" applyFont="1" applyFill="1" applyBorder="1" applyAlignment="1">
      <alignment horizontal="center" vertical="center"/>
    </xf>
    <xf numFmtId="0" fontId="17" fillId="10" borderId="41" xfId="0" applyFont="1" applyFill="1" applyBorder="1" applyAlignment="1">
      <alignment horizontal="center" vertical="center"/>
    </xf>
    <xf numFmtId="0" fontId="17" fillId="10" borderId="39" xfId="0" applyFont="1" applyFill="1" applyBorder="1" applyAlignment="1">
      <alignment horizontal="center" vertical="center"/>
    </xf>
    <xf numFmtId="0" fontId="17" fillId="8" borderId="58" xfId="0" applyFont="1" applyFill="1" applyBorder="1" applyAlignment="1">
      <alignment horizontal="center" vertical="center"/>
    </xf>
    <xf numFmtId="0" fontId="17" fillId="8" borderId="59" xfId="0" applyFont="1" applyFill="1" applyBorder="1" applyAlignment="1">
      <alignment horizontal="center" vertical="center"/>
    </xf>
    <xf numFmtId="0" fontId="17" fillId="9" borderId="61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164" fontId="17" fillId="8" borderId="0" xfId="0" applyNumberFormat="1" applyFont="1" applyFill="1" applyBorder="1" applyAlignment="1">
      <alignment horizontal="right" vertical="center"/>
    </xf>
    <xf numFmtId="0" fontId="17" fillId="8" borderId="62" xfId="0" applyNumberFormat="1" applyFont="1" applyFill="1" applyBorder="1" applyAlignment="1">
      <alignment horizontal="center" vertical="center"/>
    </xf>
    <xf numFmtId="0" fontId="17" fillId="8" borderId="39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left"/>
    </xf>
    <xf numFmtId="0" fontId="17" fillId="8" borderId="61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20" fillId="0" borderId="51" xfId="0" applyFont="1" applyFill="1" applyBorder="1"/>
    <xf numFmtId="0" fontId="17" fillId="4" borderId="56" xfId="0" applyFont="1" applyFill="1" applyBorder="1" applyAlignment="1">
      <alignment horizontal="center" vertical="center"/>
    </xf>
    <xf numFmtId="0" fontId="17" fillId="4" borderId="57" xfId="0" applyFont="1" applyFill="1" applyBorder="1" applyAlignment="1">
      <alignment horizontal="center" vertical="center"/>
    </xf>
    <xf numFmtId="164" fontId="17" fillId="4" borderId="51" xfId="0" applyNumberFormat="1" applyFont="1" applyFill="1" applyBorder="1" applyAlignment="1">
      <alignment horizontal="right" vertical="center"/>
    </xf>
    <xf numFmtId="0" fontId="17" fillId="4" borderId="56" xfId="0" applyNumberFormat="1" applyFont="1" applyFill="1" applyBorder="1" applyAlignment="1">
      <alignment horizontal="center" vertical="center"/>
    </xf>
    <xf numFmtId="0" fontId="17" fillId="11" borderId="28" xfId="0" applyNumberFormat="1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164" fontId="17" fillId="0" borderId="51" xfId="0" applyNumberFormat="1" applyFont="1" applyFill="1" applyBorder="1" applyAlignment="1">
      <alignment horizontal="right" vertical="center"/>
    </xf>
    <xf numFmtId="0" fontId="17" fillId="11" borderId="28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164" fontId="17" fillId="0" borderId="70" xfId="0" applyNumberFormat="1" applyFont="1" applyFill="1" applyBorder="1" applyAlignment="1">
      <alignment horizontal="right" vertical="center"/>
    </xf>
    <xf numFmtId="0" fontId="17" fillId="0" borderId="37" xfId="0" applyFont="1" applyBorder="1" applyAlignment="1">
      <alignment horizontal="left" vertical="center"/>
    </xf>
    <xf numFmtId="0" fontId="17" fillId="0" borderId="37" xfId="0" applyFont="1" applyBorder="1" applyAlignment="1">
      <alignment horizontal="center"/>
    </xf>
    <xf numFmtId="164" fontId="17" fillId="0" borderId="37" xfId="0" applyNumberFormat="1" applyFont="1" applyBorder="1" applyAlignment="1">
      <alignment horizontal="right" vertical="center"/>
    </xf>
    <xf numFmtId="0" fontId="17" fillId="3" borderId="38" xfId="0" applyFont="1" applyFill="1" applyBorder="1"/>
    <xf numFmtId="0" fontId="17" fillId="3" borderId="38" xfId="0" applyFont="1" applyFill="1" applyBorder="1" applyAlignment="1">
      <alignment horizontal="center"/>
    </xf>
    <xf numFmtId="164" fontId="17" fillId="3" borderId="38" xfId="0" applyNumberFormat="1" applyFont="1" applyFill="1" applyBorder="1" applyAlignment="1">
      <alignment horizontal="right" vertical="center"/>
    </xf>
    <xf numFmtId="0" fontId="17" fillId="0" borderId="38" xfId="0" applyFont="1" applyBorder="1"/>
    <xf numFmtId="164" fontId="17" fillId="0" borderId="38" xfId="0" applyNumberFormat="1" applyFont="1" applyBorder="1" applyAlignment="1">
      <alignment horizontal="right"/>
    </xf>
    <xf numFmtId="164" fontId="17" fillId="3" borderId="38" xfId="0" applyNumberFormat="1" applyFont="1" applyFill="1" applyBorder="1" applyAlignment="1">
      <alignment horizontal="right"/>
    </xf>
    <xf numFmtId="0" fontId="17" fillId="0" borderId="51" xfId="0" applyFont="1" applyBorder="1"/>
    <xf numFmtId="164" fontId="17" fillId="0" borderId="51" xfId="0" applyNumberFormat="1" applyFont="1" applyBorder="1" applyAlignment="1">
      <alignment horizontal="right"/>
    </xf>
    <xf numFmtId="0" fontId="17" fillId="0" borderId="0" xfId="0" applyFont="1"/>
    <xf numFmtId="0" fontId="17" fillId="0" borderId="0" xfId="0" applyFont="1" applyAlignment="1"/>
    <xf numFmtId="0" fontId="22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/>
    </xf>
    <xf numFmtId="164" fontId="23" fillId="0" borderId="0" xfId="0" applyNumberFormat="1" applyFont="1" applyBorder="1" applyAlignment="1">
      <alignment horizontal="right" vertical="center"/>
    </xf>
    <xf numFmtId="9" fontId="17" fillId="13" borderId="0" xfId="2" applyNumberFormat="1" applyFont="1" applyFill="1" applyAlignment="1">
      <alignment vertical="center"/>
    </xf>
    <xf numFmtId="164" fontId="23" fillId="0" borderId="0" xfId="2" applyNumberFormat="1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0" fontId="22" fillId="0" borderId="0" xfId="0" applyFont="1"/>
    <xf numFmtId="164" fontId="22" fillId="3" borderId="11" xfId="0" applyNumberFormat="1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vertical="center"/>
    </xf>
    <xf numFmtId="0" fontId="22" fillId="3" borderId="44" xfId="0" applyFont="1" applyFill="1" applyBorder="1" applyAlignment="1">
      <alignment vertical="center"/>
    </xf>
    <xf numFmtId="0" fontId="17" fillId="3" borderId="45" xfId="0" applyFont="1" applyFill="1" applyBorder="1" applyAlignment="1">
      <alignment vertical="center"/>
    </xf>
    <xf numFmtId="0" fontId="17" fillId="3" borderId="46" xfId="0" applyFont="1" applyFill="1" applyBorder="1" applyAlignment="1">
      <alignment vertical="center"/>
    </xf>
    <xf numFmtId="0" fontId="22" fillId="3" borderId="11" xfId="0" applyFont="1" applyFill="1" applyBorder="1" applyAlignment="1">
      <alignment horizontal="center" vertical="center"/>
    </xf>
    <xf numFmtId="9" fontId="17" fillId="0" borderId="0" xfId="0" applyNumberFormat="1" applyFont="1"/>
    <xf numFmtId="9" fontId="17" fillId="0" borderId="0" xfId="2" applyFont="1"/>
    <xf numFmtId="0" fontId="22" fillId="11" borderId="42" xfId="0" applyFont="1" applyFill="1" applyBorder="1" applyAlignment="1">
      <alignment horizontal="center" vertical="center"/>
    </xf>
    <xf numFmtId="0" fontId="22" fillId="3" borderId="44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/>
    </xf>
    <xf numFmtId="0" fontId="22" fillId="11" borderId="63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/>
    </xf>
    <xf numFmtId="0" fontId="22" fillId="2" borderId="42" xfId="0" applyFont="1" applyFill="1" applyBorder="1" applyAlignment="1">
      <alignment horizontal="center"/>
    </xf>
    <xf numFmtId="0" fontId="22" fillId="3" borderId="4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50" xfId="0" applyFont="1" applyFill="1" applyBorder="1" applyProtection="1"/>
    <xf numFmtId="0" fontId="20" fillId="12" borderId="38" xfId="0" applyFont="1" applyFill="1" applyBorder="1" applyProtection="1"/>
    <xf numFmtId="0" fontId="20" fillId="0" borderId="38" xfId="0" applyFont="1" applyFill="1" applyBorder="1" applyProtection="1"/>
    <xf numFmtId="0" fontId="20" fillId="0" borderId="38" xfId="0" applyFont="1" applyFill="1" applyBorder="1" applyAlignment="1" applyProtection="1">
      <alignment horizontal="left"/>
    </xf>
    <xf numFmtId="0" fontId="20" fillId="0" borderId="51" xfId="0" applyFont="1" applyFill="1" applyBorder="1" applyProtection="1"/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22" fillId="3" borderId="11" xfId="0" applyFont="1" applyFill="1" applyBorder="1" applyAlignment="1" applyProtection="1">
      <alignment vertical="center"/>
    </xf>
    <xf numFmtId="0" fontId="17" fillId="0" borderId="37" xfId="0" applyFont="1" applyBorder="1" applyAlignment="1" applyProtection="1">
      <alignment horizontal="left" vertical="center"/>
    </xf>
    <xf numFmtId="0" fontId="17" fillId="3" borderId="38" xfId="0" applyFont="1" applyFill="1" applyBorder="1" applyProtection="1"/>
    <xf numFmtId="0" fontId="17" fillId="0" borderId="38" xfId="0" applyFont="1" applyBorder="1" applyProtection="1"/>
    <xf numFmtId="0" fontId="17" fillId="0" borderId="51" xfId="0" applyFont="1" applyBorder="1" applyProtection="1"/>
    <xf numFmtId="0" fontId="17" fillId="0" borderId="0" xfId="0" applyFont="1" applyProtection="1"/>
    <xf numFmtId="0" fontId="22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22" fillId="0" borderId="0" xfId="0" applyFont="1" applyProtection="1"/>
    <xf numFmtId="0" fontId="22" fillId="3" borderId="11" xfId="0" applyFont="1" applyFill="1" applyBorder="1" applyAlignment="1" applyProtection="1">
      <alignment horizontal="center" vertical="center"/>
    </xf>
    <xf numFmtId="0" fontId="22" fillId="11" borderId="42" xfId="0" applyFont="1" applyFill="1" applyBorder="1" applyAlignment="1" applyProtection="1">
      <alignment horizontal="center" vertical="center"/>
    </xf>
    <xf numFmtId="0" fontId="22" fillId="3" borderId="44" xfId="0" applyFont="1" applyFill="1" applyBorder="1" applyAlignment="1" applyProtection="1">
      <alignment horizontal="center" vertical="center"/>
    </xf>
    <xf numFmtId="0" fontId="22" fillId="2" borderId="28" xfId="0" applyFont="1" applyFill="1" applyBorder="1" applyAlignment="1" applyProtection="1">
      <alignment horizontal="center"/>
    </xf>
    <xf numFmtId="0" fontId="22" fillId="11" borderId="63" xfId="0" applyFont="1" applyFill="1" applyBorder="1" applyAlignment="1" applyProtection="1">
      <alignment horizontal="center" vertical="center"/>
    </xf>
    <xf numFmtId="0" fontId="22" fillId="2" borderId="11" xfId="0" applyFont="1" applyFill="1" applyBorder="1" applyAlignment="1" applyProtection="1">
      <alignment horizontal="center"/>
    </xf>
    <xf numFmtId="0" fontId="22" fillId="2" borderId="42" xfId="0" applyFont="1" applyFill="1" applyBorder="1" applyAlignment="1" applyProtection="1">
      <alignment horizontal="center"/>
    </xf>
    <xf numFmtId="0" fontId="22" fillId="3" borderId="48" xfId="0" applyFont="1" applyFill="1" applyBorder="1" applyAlignment="1" applyProtection="1">
      <alignment horizontal="center" vertical="center"/>
    </xf>
    <xf numFmtId="0" fontId="17" fillId="4" borderId="53" xfId="0" applyFont="1" applyFill="1" applyBorder="1" applyAlignment="1" applyProtection="1">
      <alignment horizontal="center" vertical="center"/>
    </xf>
    <xf numFmtId="0" fontId="17" fillId="4" borderId="55" xfId="0" applyFont="1" applyFill="1" applyBorder="1" applyAlignment="1" applyProtection="1">
      <alignment horizontal="center" vertical="center"/>
    </xf>
    <xf numFmtId="0" fontId="21" fillId="8" borderId="41" xfId="0" applyFont="1" applyFill="1" applyBorder="1" applyAlignment="1" applyProtection="1">
      <alignment horizontal="center" vertical="center"/>
    </xf>
    <xf numFmtId="0" fontId="21" fillId="8" borderId="39" xfId="0" applyFont="1" applyFill="1" applyBorder="1" applyAlignment="1" applyProtection="1">
      <alignment horizontal="center" vertical="center"/>
    </xf>
    <xf numFmtId="0" fontId="17" fillId="4" borderId="41" xfId="0" applyFont="1" applyFill="1" applyBorder="1" applyAlignment="1" applyProtection="1">
      <alignment horizontal="center" vertical="center"/>
    </xf>
    <xf numFmtId="0" fontId="17" fillId="4" borderId="39" xfId="0" applyFont="1" applyFill="1" applyBorder="1" applyAlignment="1" applyProtection="1">
      <alignment horizontal="center" vertical="center"/>
    </xf>
    <xf numFmtId="0" fontId="17" fillId="12" borderId="41" xfId="0" applyFont="1" applyFill="1" applyBorder="1" applyAlignment="1" applyProtection="1">
      <alignment horizontal="center" vertical="center"/>
    </xf>
    <xf numFmtId="0" fontId="17" fillId="12" borderId="39" xfId="0" applyFont="1" applyFill="1" applyBorder="1" applyAlignment="1" applyProtection="1">
      <alignment horizontal="center" vertical="center"/>
    </xf>
    <xf numFmtId="0" fontId="17" fillId="9" borderId="41" xfId="0" applyFont="1" applyFill="1" applyBorder="1" applyAlignment="1" applyProtection="1">
      <alignment horizontal="center" vertical="center"/>
    </xf>
    <xf numFmtId="0" fontId="17" fillId="9" borderId="39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9" borderId="58" xfId="0" applyFont="1" applyFill="1" applyBorder="1" applyAlignment="1" applyProtection="1">
      <alignment horizontal="center" vertical="center"/>
    </xf>
    <xf numFmtId="0" fontId="17" fillId="9" borderId="59" xfId="0" applyFont="1" applyFill="1" applyBorder="1" applyAlignment="1" applyProtection="1">
      <alignment horizontal="center" vertical="center"/>
    </xf>
    <xf numFmtId="0" fontId="17" fillId="9" borderId="54" xfId="0" applyFont="1" applyFill="1" applyBorder="1" applyAlignment="1" applyProtection="1">
      <alignment horizontal="center" vertical="center"/>
    </xf>
    <xf numFmtId="0" fontId="17" fillId="9" borderId="52" xfId="0" applyFont="1" applyFill="1" applyBorder="1" applyAlignment="1" applyProtection="1">
      <alignment horizontal="center" vertical="center"/>
    </xf>
    <xf numFmtId="0" fontId="17" fillId="10" borderId="41" xfId="0" applyFont="1" applyFill="1" applyBorder="1" applyAlignment="1" applyProtection="1">
      <alignment horizontal="center" vertical="center"/>
    </xf>
    <xf numFmtId="0" fontId="17" fillId="10" borderId="39" xfId="0" applyFont="1" applyFill="1" applyBorder="1" applyAlignment="1" applyProtection="1">
      <alignment horizontal="center" vertical="center"/>
    </xf>
    <xf numFmtId="0" fontId="17" fillId="8" borderId="58" xfId="0" applyFont="1" applyFill="1" applyBorder="1" applyAlignment="1" applyProtection="1">
      <alignment horizontal="center" vertical="center"/>
    </xf>
    <xf numFmtId="0" fontId="17" fillId="8" borderId="59" xfId="0" applyFont="1" applyFill="1" applyBorder="1" applyAlignment="1" applyProtection="1">
      <alignment horizontal="center" vertical="center"/>
    </xf>
    <xf numFmtId="0" fontId="17" fillId="9" borderId="61" xfId="0" applyFont="1" applyFill="1" applyBorder="1" applyAlignment="1" applyProtection="1">
      <alignment horizontal="center" vertical="center"/>
    </xf>
    <xf numFmtId="0" fontId="17" fillId="9" borderId="0" xfId="0" applyFont="1" applyFill="1" applyBorder="1" applyAlignment="1" applyProtection="1">
      <alignment horizontal="center" vertical="center"/>
    </xf>
    <xf numFmtId="0" fontId="17" fillId="8" borderId="41" xfId="0" applyFont="1" applyFill="1" applyBorder="1" applyAlignment="1" applyProtection="1">
      <alignment horizontal="center" vertical="center"/>
    </xf>
    <xf numFmtId="0" fontId="17" fillId="8" borderId="39" xfId="0" applyFont="1" applyFill="1" applyBorder="1" applyAlignment="1" applyProtection="1">
      <alignment horizontal="center" vertical="center"/>
    </xf>
    <xf numFmtId="0" fontId="17" fillId="8" borderId="61" xfId="0" applyFont="1" applyFill="1" applyBorder="1" applyAlignment="1" applyProtection="1">
      <alignment horizontal="center" vertical="center"/>
    </xf>
    <xf numFmtId="0" fontId="17" fillId="8" borderId="0" xfId="0" applyFont="1" applyFill="1" applyBorder="1" applyAlignment="1" applyProtection="1">
      <alignment horizontal="center" vertical="center"/>
    </xf>
    <xf numFmtId="0" fontId="17" fillId="4" borderId="56" xfId="0" applyFont="1" applyFill="1" applyBorder="1" applyAlignment="1" applyProtection="1">
      <alignment horizontal="center" vertical="center"/>
    </xf>
    <xf numFmtId="0" fontId="17" fillId="4" borderId="57" xfId="0" applyFont="1" applyFill="1" applyBorder="1" applyAlignment="1" applyProtection="1">
      <alignment horizontal="center" vertical="center"/>
    </xf>
    <xf numFmtId="164" fontId="17" fillId="4" borderId="50" xfId="0" applyNumberFormat="1" applyFont="1" applyFill="1" applyBorder="1" applyAlignment="1" applyProtection="1">
      <alignment horizontal="right" vertical="center"/>
    </xf>
    <xf numFmtId="164" fontId="21" fillId="8" borderId="38" xfId="0" applyNumberFormat="1" applyFont="1" applyFill="1" applyBorder="1" applyAlignment="1" applyProtection="1">
      <alignment horizontal="right" vertical="center"/>
    </xf>
    <xf numFmtId="164" fontId="17" fillId="4" borderId="38" xfId="0" applyNumberFormat="1" applyFont="1" applyFill="1" applyBorder="1" applyAlignment="1" applyProtection="1">
      <alignment horizontal="right" vertical="center"/>
    </xf>
    <xf numFmtId="164" fontId="17" fillId="12" borderId="38" xfId="0" applyNumberFormat="1" applyFont="1" applyFill="1" applyBorder="1" applyAlignment="1" applyProtection="1">
      <alignment horizontal="right" vertical="center"/>
    </xf>
    <xf numFmtId="164" fontId="17" fillId="8" borderId="38" xfId="0" applyNumberFormat="1" applyFont="1" applyFill="1" applyBorder="1" applyAlignment="1" applyProtection="1">
      <alignment horizontal="right" vertical="center"/>
    </xf>
    <xf numFmtId="164" fontId="17" fillId="0" borderId="38" xfId="0" applyNumberFormat="1" applyFont="1" applyFill="1" applyBorder="1" applyAlignment="1" applyProtection="1">
      <alignment horizontal="right" vertical="center"/>
    </xf>
    <xf numFmtId="164" fontId="17" fillId="8" borderId="59" xfId="0" applyNumberFormat="1" applyFont="1" applyFill="1" applyBorder="1" applyAlignment="1" applyProtection="1">
      <alignment horizontal="right" vertical="center"/>
    </xf>
    <xf numFmtId="164" fontId="17" fillId="8" borderId="52" xfId="0" applyNumberFormat="1" applyFont="1" applyFill="1" applyBorder="1" applyAlignment="1" applyProtection="1">
      <alignment horizontal="right" vertical="center"/>
    </xf>
    <xf numFmtId="164" fontId="17" fillId="8" borderId="0" xfId="0" applyNumberFormat="1" applyFont="1" applyFill="1" applyBorder="1" applyAlignment="1" applyProtection="1">
      <alignment horizontal="right" vertical="center"/>
    </xf>
    <xf numFmtId="164" fontId="17" fillId="4" borderId="51" xfId="0" applyNumberFormat="1" applyFont="1" applyFill="1" applyBorder="1" applyAlignment="1" applyProtection="1">
      <alignment horizontal="right" vertical="center"/>
    </xf>
    <xf numFmtId="0" fontId="17" fillId="0" borderId="53" xfId="0" applyFont="1" applyFill="1" applyBorder="1" applyAlignment="1" applyProtection="1">
      <alignment horizontal="center" vertical="center"/>
    </xf>
    <xf numFmtId="0" fontId="17" fillId="0" borderId="55" xfId="0" applyFont="1" applyFill="1" applyBorder="1" applyAlignment="1" applyProtection="1">
      <alignment horizontal="center" vertical="center"/>
    </xf>
    <xf numFmtId="164" fontId="17" fillId="0" borderId="50" xfId="0" applyNumberFormat="1" applyFont="1" applyFill="1" applyBorder="1" applyAlignment="1" applyProtection="1">
      <alignment horizontal="right" vertical="center"/>
    </xf>
    <xf numFmtId="0" fontId="17" fillId="0" borderId="56" xfId="0" applyFont="1" applyFill="1" applyBorder="1" applyAlignment="1" applyProtection="1">
      <alignment horizontal="center" vertical="center"/>
    </xf>
    <xf numFmtId="0" fontId="17" fillId="0" borderId="57" xfId="0" applyFont="1" applyFill="1" applyBorder="1" applyAlignment="1" applyProtection="1">
      <alignment horizontal="center" vertical="center"/>
    </xf>
    <xf numFmtId="164" fontId="17" fillId="0" borderId="51" xfId="0" applyNumberFormat="1" applyFont="1" applyFill="1" applyBorder="1" applyAlignment="1" applyProtection="1">
      <alignment horizontal="right" vertical="center"/>
    </xf>
    <xf numFmtId="0" fontId="17" fillId="11" borderId="63" xfId="0" applyNumberFormat="1" applyFont="1" applyFill="1" applyBorder="1" applyAlignment="1" applyProtection="1">
      <alignment horizontal="center" vertical="center"/>
    </xf>
    <xf numFmtId="0" fontId="21" fillId="11" borderId="63" xfId="0" applyNumberFormat="1" applyFont="1" applyFill="1" applyBorder="1" applyAlignment="1" applyProtection="1">
      <alignment horizontal="center" vertical="center"/>
    </xf>
    <xf numFmtId="0" fontId="17" fillId="11" borderId="28" xfId="0" applyNumberFormat="1" applyFont="1" applyFill="1" applyBorder="1" applyAlignment="1" applyProtection="1">
      <alignment horizontal="center" vertical="center"/>
    </xf>
    <xf numFmtId="0" fontId="17" fillId="11" borderId="63" xfId="0" applyFont="1" applyFill="1" applyBorder="1" applyAlignment="1" applyProtection="1">
      <alignment horizontal="center" vertical="center"/>
    </xf>
    <xf numFmtId="0" fontId="17" fillId="11" borderId="28" xfId="0" applyFont="1" applyFill="1" applyBorder="1" applyAlignment="1" applyProtection="1">
      <alignment horizontal="center" vertical="center"/>
    </xf>
    <xf numFmtId="0" fontId="17" fillId="8" borderId="60" xfId="0" applyNumberFormat="1" applyFont="1" applyFill="1" applyBorder="1" applyAlignment="1" applyProtection="1">
      <alignment horizontal="center" vertical="center"/>
    </xf>
    <xf numFmtId="0" fontId="17" fillId="8" borderId="62" xfId="0" applyNumberFormat="1" applyFont="1" applyFill="1" applyBorder="1" applyAlignment="1" applyProtection="1">
      <alignment horizontal="center" vertical="center"/>
    </xf>
    <xf numFmtId="0" fontId="17" fillId="8" borderId="43" xfId="0" applyNumberFormat="1" applyFont="1" applyFill="1" applyBorder="1" applyAlignment="1" applyProtection="1">
      <alignment horizontal="center" vertical="center"/>
    </xf>
    <xf numFmtId="0" fontId="17" fillId="8" borderId="41" xfId="0" applyNumberFormat="1" applyFont="1" applyFill="1" applyBorder="1" applyAlignment="1" applyProtection="1">
      <alignment horizontal="center" vertical="center"/>
    </xf>
    <xf numFmtId="0" fontId="21" fillId="8" borderId="41" xfId="0" applyNumberFormat="1" applyFont="1" applyFill="1" applyBorder="1" applyAlignment="1" applyProtection="1">
      <alignment horizontal="center" vertical="center"/>
    </xf>
    <xf numFmtId="0" fontId="17" fillId="8" borderId="40" xfId="0" applyFont="1" applyFill="1" applyBorder="1" applyAlignment="1" applyProtection="1">
      <alignment horizontal="center" vertical="center"/>
    </xf>
    <xf numFmtId="164" fontId="17" fillId="0" borderId="68" xfId="0" applyNumberFormat="1" applyFont="1" applyFill="1" applyBorder="1" applyAlignment="1" applyProtection="1">
      <alignment horizontal="right" vertical="center"/>
    </xf>
    <xf numFmtId="164" fontId="17" fillId="12" borderId="69" xfId="0" applyNumberFormat="1" applyFont="1" applyFill="1" applyBorder="1" applyAlignment="1" applyProtection="1">
      <alignment horizontal="right" vertical="center"/>
    </xf>
    <xf numFmtId="164" fontId="17" fillId="0" borderId="69" xfId="0" applyNumberFormat="1" applyFont="1" applyFill="1" applyBorder="1" applyAlignment="1" applyProtection="1">
      <alignment horizontal="right" vertical="center"/>
    </xf>
    <xf numFmtId="164" fontId="17" fillId="0" borderId="70" xfId="0" applyNumberFormat="1" applyFont="1" applyFill="1" applyBorder="1" applyAlignment="1" applyProtection="1">
      <alignment horizontal="right" vertical="center"/>
    </xf>
    <xf numFmtId="164" fontId="22" fillId="3" borderId="11" xfId="0" applyNumberFormat="1" applyFont="1" applyFill="1" applyBorder="1" applyAlignment="1" applyProtection="1">
      <alignment horizontal="center" vertical="center" wrapText="1"/>
    </xf>
    <xf numFmtId="164" fontId="17" fillId="0" borderId="37" xfId="0" applyNumberFormat="1" applyFont="1" applyBorder="1" applyAlignment="1" applyProtection="1">
      <alignment horizontal="right" vertical="center"/>
    </xf>
    <xf numFmtId="164" fontId="17" fillId="3" borderId="38" xfId="0" applyNumberFormat="1" applyFont="1" applyFill="1" applyBorder="1" applyAlignment="1" applyProtection="1">
      <alignment horizontal="right" vertical="center"/>
    </xf>
    <xf numFmtId="164" fontId="17" fillId="0" borderId="38" xfId="0" applyNumberFormat="1" applyFont="1" applyBorder="1" applyAlignment="1" applyProtection="1">
      <alignment horizontal="right"/>
    </xf>
    <xf numFmtId="164" fontId="17" fillId="3" borderId="38" xfId="0" applyNumberFormat="1" applyFont="1" applyFill="1" applyBorder="1" applyAlignment="1" applyProtection="1">
      <alignment horizontal="right"/>
    </xf>
    <xf numFmtId="164" fontId="17" fillId="0" borderId="51" xfId="0" applyNumberFormat="1" applyFont="1" applyBorder="1" applyAlignment="1" applyProtection="1">
      <alignment horizontal="right"/>
    </xf>
    <xf numFmtId="164" fontId="17" fillId="0" borderId="0" xfId="0" applyNumberFormat="1" applyFont="1" applyBorder="1" applyAlignment="1" applyProtection="1">
      <alignment horizontal="right" vertical="center"/>
    </xf>
    <xf numFmtId="164" fontId="23" fillId="0" borderId="0" xfId="0" applyNumberFormat="1" applyFont="1" applyBorder="1" applyAlignment="1" applyProtection="1">
      <alignment horizontal="right" vertical="center"/>
    </xf>
    <xf numFmtId="164" fontId="23" fillId="0" borderId="0" xfId="2" applyNumberFormat="1" applyFont="1" applyBorder="1" applyAlignment="1" applyProtection="1">
      <alignment horizontal="right" vertical="center"/>
    </xf>
    <xf numFmtId="164" fontId="24" fillId="0" borderId="0" xfId="0" applyNumberFormat="1" applyFont="1" applyBorder="1" applyAlignment="1" applyProtection="1">
      <alignment horizontal="right" vertical="center"/>
    </xf>
    <xf numFmtId="0" fontId="17" fillId="0" borderId="0" xfId="0" applyFont="1" applyAlignment="1" applyProtection="1"/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1" fillId="0" borderId="0" xfId="0" applyFont="1" applyProtection="1"/>
    <xf numFmtId="0" fontId="17" fillId="0" borderId="53" xfId="0" applyNumberFormat="1" applyFont="1" applyFill="1" applyBorder="1" applyAlignment="1" applyProtection="1">
      <alignment horizontal="center" vertical="center"/>
      <protection locked="0"/>
    </xf>
    <xf numFmtId="0" fontId="17" fillId="4" borderId="41" xfId="0" applyNumberFormat="1" applyFont="1" applyFill="1" applyBorder="1" applyAlignment="1" applyProtection="1">
      <alignment horizontal="center" vertical="center"/>
      <protection locked="0"/>
    </xf>
    <xf numFmtId="0" fontId="17" fillId="12" borderId="41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NumberFormat="1" applyFont="1" applyFill="1" applyBorder="1" applyAlignment="1" applyProtection="1">
      <alignment horizontal="center" vertical="center"/>
      <protection locked="0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12" borderId="41" xfId="0" applyFont="1" applyFill="1" applyBorder="1" applyAlignment="1" applyProtection="1">
      <alignment horizontal="center" vertical="center"/>
      <protection locked="0"/>
    </xf>
    <xf numFmtId="0" fontId="17" fillId="0" borderId="41" xfId="0" applyFont="1" applyFill="1" applyBorder="1" applyAlignment="1" applyProtection="1">
      <alignment horizontal="center" vertical="center"/>
      <protection locked="0"/>
    </xf>
    <xf numFmtId="0" fontId="17" fillId="0" borderId="56" xfId="0" applyFont="1" applyFill="1" applyBorder="1" applyAlignment="1" applyProtection="1">
      <alignment horizontal="center" vertical="center"/>
      <protection locked="0"/>
    </xf>
    <xf numFmtId="0" fontId="17" fillId="0" borderId="64" xfId="0" applyFont="1" applyFill="1" applyBorder="1" applyAlignment="1" applyProtection="1">
      <alignment horizontal="center" vertical="center"/>
      <protection locked="0"/>
    </xf>
    <xf numFmtId="0" fontId="17" fillId="12" borderId="40" xfId="0" applyFont="1" applyFill="1" applyBorder="1" applyAlignment="1" applyProtection="1">
      <alignment horizontal="center" vertical="center"/>
      <protection locked="0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65" xfId="0" applyFont="1" applyFill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/>
      <protection locked="0"/>
    </xf>
    <xf numFmtId="0" fontId="17" fillId="3" borderId="38" xfId="0" applyFont="1" applyFill="1" applyBorder="1" applyAlignment="1" applyProtection="1">
      <alignment horizontal="center"/>
      <protection locked="0"/>
    </xf>
    <xf numFmtId="0" fontId="17" fillId="0" borderId="38" xfId="0" applyFont="1" applyBorder="1" applyProtection="1">
      <protection locked="0"/>
    </xf>
    <xf numFmtId="0" fontId="17" fillId="3" borderId="38" xfId="0" applyFont="1" applyFill="1" applyBorder="1" applyProtection="1">
      <protection locked="0"/>
    </xf>
    <xf numFmtId="0" fontId="17" fillId="0" borderId="51" xfId="0" applyFont="1" applyBorder="1" applyProtection="1">
      <protection locked="0"/>
    </xf>
    <xf numFmtId="9" fontId="17" fillId="13" borderId="0" xfId="2" applyNumberFormat="1" applyFont="1" applyFill="1" applyAlignment="1" applyProtection="1">
      <alignment vertical="center"/>
      <protection locked="0"/>
    </xf>
    <xf numFmtId="0" fontId="17" fillId="4" borderId="56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3" borderId="66" xfId="0" applyFont="1" applyFill="1" applyBorder="1" applyAlignment="1">
      <alignment horizontal="center" vertical="center"/>
    </xf>
    <xf numFmtId="0" fontId="1" fillId="3" borderId="67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7" fillId="0" borderId="52" xfId="0" applyFont="1" applyBorder="1" applyAlignment="1"/>
    <xf numFmtId="0" fontId="17" fillId="0" borderId="52" xfId="0" applyFont="1" applyBorder="1" applyAlignment="1">
      <alignment horizontal="center"/>
    </xf>
    <xf numFmtId="0" fontId="18" fillId="0" borderId="50" xfId="0" applyFont="1" applyBorder="1" applyAlignment="1">
      <alignment horizontal="center" vertical="center" textRotation="90"/>
    </xf>
    <xf numFmtId="0" fontId="18" fillId="0" borderId="38" xfId="0" applyFont="1" applyBorder="1" applyAlignment="1">
      <alignment horizontal="center" vertical="center" textRotation="90"/>
    </xf>
    <xf numFmtId="0" fontId="18" fillId="0" borderId="51" xfId="0" applyFont="1" applyBorder="1" applyAlignment="1">
      <alignment horizontal="center" vertical="center" textRotation="90"/>
    </xf>
    <xf numFmtId="0" fontId="17" fillId="0" borderId="64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3" borderId="40" xfId="0" applyFont="1" applyFill="1" applyBorder="1" applyAlignment="1">
      <alignment horizontal="center"/>
    </xf>
    <xf numFmtId="0" fontId="17" fillId="3" borderId="41" xfId="0" applyFont="1" applyFill="1" applyBorder="1" applyAlignment="1">
      <alignment horizontal="center"/>
    </xf>
    <xf numFmtId="0" fontId="17" fillId="3" borderId="39" xfId="0" applyFont="1" applyFill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textRotation="90"/>
    </xf>
    <xf numFmtId="0" fontId="18" fillId="0" borderId="63" xfId="0" applyFont="1" applyBorder="1" applyAlignment="1">
      <alignment horizontal="center" vertical="center" textRotation="90"/>
    </xf>
    <xf numFmtId="0" fontId="18" fillId="0" borderId="28" xfId="0" applyFont="1" applyBorder="1" applyAlignment="1">
      <alignment horizontal="center" vertical="center" textRotation="90"/>
    </xf>
    <xf numFmtId="0" fontId="22" fillId="2" borderId="42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/>
    </xf>
    <xf numFmtId="0" fontId="22" fillId="2" borderId="46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3" borderId="48" xfId="0" applyFont="1" applyFill="1" applyBorder="1" applyAlignment="1">
      <alignment horizontal="center"/>
    </xf>
    <xf numFmtId="0" fontId="22" fillId="3" borderId="47" xfId="0" applyFont="1" applyFill="1" applyBorder="1" applyAlignment="1">
      <alignment horizontal="center"/>
    </xf>
    <xf numFmtId="0" fontId="22" fillId="3" borderId="49" xfId="0" applyFont="1" applyFill="1" applyBorder="1" applyAlignment="1">
      <alignment horizontal="center"/>
    </xf>
    <xf numFmtId="0" fontId="22" fillId="3" borderId="66" xfId="0" applyFont="1" applyFill="1" applyBorder="1" applyAlignment="1">
      <alignment horizontal="center" vertical="center" wrapText="1"/>
    </xf>
    <xf numFmtId="0" fontId="22" fillId="3" borderId="67" xfId="0" applyFont="1" applyFill="1" applyBorder="1" applyAlignment="1">
      <alignment horizontal="center" vertical="center" wrapText="1"/>
    </xf>
    <xf numFmtId="0" fontId="17" fillId="0" borderId="52" xfId="0" applyFont="1" applyBorder="1" applyAlignment="1" applyProtection="1">
      <protection locked="0"/>
    </xf>
    <xf numFmtId="0" fontId="17" fillId="0" borderId="52" xfId="0" applyFont="1" applyBorder="1" applyAlignment="1" applyProtection="1">
      <alignment horizontal="center"/>
      <protection locked="0"/>
    </xf>
    <xf numFmtId="0" fontId="18" fillId="0" borderId="50" xfId="0" applyFont="1" applyBorder="1" applyAlignment="1" applyProtection="1">
      <alignment horizontal="center" vertical="center" textRotation="90"/>
    </xf>
    <xf numFmtId="0" fontId="18" fillId="0" borderId="38" xfId="0" applyFont="1" applyBorder="1" applyAlignment="1" applyProtection="1">
      <alignment horizontal="center" vertical="center" textRotation="90"/>
    </xf>
    <xf numFmtId="0" fontId="18" fillId="0" borderId="51" xfId="0" applyFont="1" applyBorder="1" applyAlignment="1" applyProtection="1">
      <alignment horizontal="center" vertical="center" textRotation="90"/>
    </xf>
    <xf numFmtId="0" fontId="17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center" vertical="center"/>
    </xf>
    <xf numFmtId="0" fontId="19" fillId="0" borderId="71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 textRotation="90"/>
    </xf>
    <xf numFmtId="0" fontId="18" fillId="0" borderId="63" xfId="0" applyFont="1" applyBorder="1" applyAlignment="1" applyProtection="1">
      <alignment horizontal="center" vertical="center" textRotation="90"/>
    </xf>
    <xf numFmtId="0" fontId="18" fillId="0" borderId="28" xfId="0" applyFont="1" applyBorder="1" applyAlignment="1" applyProtection="1">
      <alignment horizontal="center" vertical="center" textRotation="90"/>
    </xf>
    <xf numFmtId="0" fontId="22" fillId="2" borderId="42" xfId="0" applyFont="1" applyFill="1" applyBorder="1" applyAlignment="1" applyProtection="1">
      <alignment horizontal="center" vertical="center"/>
    </xf>
    <xf numFmtId="0" fontId="22" fillId="2" borderId="28" xfId="0" applyFont="1" applyFill="1" applyBorder="1" applyAlignment="1" applyProtection="1">
      <alignment horizontal="center" vertical="center"/>
    </xf>
    <xf numFmtId="0" fontId="22" fillId="2" borderId="44" xfId="0" applyFont="1" applyFill="1" applyBorder="1" applyAlignment="1" applyProtection="1">
      <alignment horizontal="center"/>
    </xf>
    <xf numFmtId="0" fontId="22" fillId="2" borderId="45" xfId="0" applyFont="1" applyFill="1" applyBorder="1" applyAlignment="1" applyProtection="1">
      <alignment horizontal="center"/>
    </xf>
    <xf numFmtId="0" fontId="22" fillId="2" borderId="46" xfId="0" applyFont="1" applyFill="1" applyBorder="1" applyAlignment="1" applyProtection="1">
      <alignment horizontal="center"/>
    </xf>
    <xf numFmtId="0" fontId="22" fillId="2" borderId="11" xfId="0" applyFont="1" applyFill="1" applyBorder="1" applyAlignment="1" applyProtection="1">
      <alignment horizontal="center"/>
    </xf>
    <xf numFmtId="0" fontId="22" fillId="3" borderId="48" xfId="0" applyFont="1" applyFill="1" applyBorder="1" applyAlignment="1" applyProtection="1">
      <alignment horizontal="center"/>
    </xf>
    <xf numFmtId="0" fontId="22" fillId="3" borderId="47" xfId="0" applyFont="1" applyFill="1" applyBorder="1" applyAlignment="1" applyProtection="1">
      <alignment horizontal="center"/>
    </xf>
    <xf numFmtId="0" fontId="22" fillId="3" borderId="49" xfId="0" applyFont="1" applyFill="1" applyBorder="1" applyAlignment="1" applyProtection="1">
      <alignment horizontal="center"/>
    </xf>
    <xf numFmtId="0" fontId="22" fillId="3" borderId="66" xfId="0" applyFont="1" applyFill="1" applyBorder="1" applyAlignment="1" applyProtection="1">
      <alignment horizontal="center" vertical="center" wrapText="1"/>
    </xf>
    <xf numFmtId="0" fontId="22" fillId="3" borderId="67" xfId="0" applyFont="1" applyFill="1" applyBorder="1" applyAlignment="1" applyProtection="1">
      <alignment horizontal="center" vertical="center" wrapText="1"/>
    </xf>
  </cellXfs>
  <cellStyles count="3">
    <cellStyle name="Euro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2857500</xdr:colOff>
      <xdr:row>6</xdr:row>
      <xdr:rowOff>286850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3286125" cy="2287100"/>
        </a:xfrm>
        <a:prstGeom prst="rect">
          <a:avLst/>
        </a:prstGeom>
        <a:effectLst>
          <a:reflection endPos="0" dist="508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2857500</xdr:colOff>
      <xdr:row>6</xdr:row>
      <xdr:rowOff>286850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3286125" cy="2287100"/>
        </a:xfrm>
        <a:prstGeom prst="rect">
          <a:avLst/>
        </a:prstGeom>
        <a:effectLst>
          <a:reflection endPos="0" dist="508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51"/>
  <sheetViews>
    <sheetView zoomScale="50" zoomScaleNormal="50" workbookViewId="0">
      <selection activeCell="A38" sqref="A38"/>
    </sheetView>
  </sheetViews>
  <sheetFormatPr baseColWidth="10" defaultRowHeight="15" x14ac:dyDescent="0.25"/>
  <cols>
    <col min="1" max="1" width="73" customWidth="1"/>
    <col min="4" max="4" width="18.7109375" customWidth="1"/>
    <col min="5" max="5" width="20.7109375" customWidth="1"/>
    <col min="6" max="6" width="7" customWidth="1"/>
    <col min="9" max="9" width="20.5703125" customWidth="1"/>
    <col min="10" max="10" width="23" customWidth="1"/>
    <col min="11" max="11" width="7" customWidth="1"/>
    <col min="14" max="14" width="15.7109375" customWidth="1"/>
    <col min="15" max="15" width="17.85546875" customWidth="1"/>
    <col min="17" max="18" width="24.5703125" customWidth="1"/>
  </cols>
  <sheetData>
    <row r="3" spans="1:17" ht="15.75" thickBot="1" x14ac:dyDescent="0.3"/>
    <row r="4" spans="1:17" ht="27" thickTop="1" x14ac:dyDescent="0.4">
      <c r="A4" s="1"/>
      <c r="B4" s="443" t="s">
        <v>0</v>
      </c>
      <c r="C4" s="444"/>
      <c r="D4" s="445"/>
      <c r="E4" s="2" t="s">
        <v>1</v>
      </c>
      <c r="F4" s="96"/>
      <c r="G4" s="446" t="s">
        <v>2</v>
      </c>
      <c r="H4" s="447"/>
      <c r="I4" s="448"/>
      <c r="J4" s="3" t="s">
        <v>1</v>
      </c>
      <c r="K4" s="102"/>
      <c r="L4" s="449" t="s">
        <v>3</v>
      </c>
      <c r="M4" s="450"/>
      <c r="N4" s="451"/>
      <c r="O4" s="2" t="s">
        <v>1</v>
      </c>
      <c r="Q4" s="4" t="s">
        <v>4</v>
      </c>
    </row>
    <row r="5" spans="1:17" ht="27" thickBot="1" x14ac:dyDescent="0.45">
      <c r="A5" s="5" t="s">
        <v>5</v>
      </c>
      <c r="B5" s="452" t="s">
        <v>6</v>
      </c>
      <c r="C5" s="453"/>
      <c r="D5" s="6" t="s">
        <v>7</v>
      </c>
      <c r="E5" s="7" t="s">
        <v>58</v>
      </c>
      <c r="F5" s="97"/>
      <c r="G5" s="454" t="s">
        <v>6</v>
      </c>
      <c r="H5" s="455"/>
      <c r="I5" s="8" t="s">
        <v>7</v>
      </c>
      <c r="J5" s="9" t="s">
        <v>58</v>
      </c>
      <c r="K5" s="103"/>
      <c r="L5" s="454" t="s">
        <v>6</v>
      </c>
      <c r="M5" s="455"/>
      <c r="N5" s="8" t="s">
        <v>7</v>
      </c>
      <c r="O5" s="10" t="s">
        <v>8</v>
      </c>
      <c r="Q5" s="4" t="s">
        <v>9</v>
      </c>
    </row>
    <row r="6" spans="1:17" ht="26.25" x14ac:dyDescent="0.4">
      <c r="A6" s="11" t="s">
        <v>10</v>
      </c>
      <c r="B6" s="12">
        <v>60</v>
      </c>
      <c r="C6" s="13" t="s">
        <v>11</v>
      </c>
      <c r="D6" s="14">
        <v>4.5</v>
      </c>
      <c r="E6" s="15"/>
      <c r="F6" s="98"/>
      <c r="G6" s="16">
        <v>60</v>
      </c>
      <c r="H6" s="17" t="s">
        <v>11</v>
      </c>
      <c r="I6" s="18">
        <v>2.5</v>
      </c>
      <c r="J6" s="19"/>
      <c r="K6" s="104"/>
      <c r="L6" s="20">
        <v>10</v>
      </c>
      <c r="M6" s="21" t="s">
        <v>11</v>
      </c>
      <c r="N6" s="22">
        <v>0.42</v>
      </c>
      <c r="O6" s="23"/>
      <c r="Q6" s="24">
        <f>SUM(E6*D6)+(J6*I6)+(O6*N6/10)</f>
        <v>0</v>
      </c>
    </row>
    <row r="7" spans="1:17" ht="26.25" x14ac:dyDescent="0.4">
      <c r="A7" s="25" t="s">
        <v>12</v>
      </c>
      <c r="B7" s="83"/>
      <c r="C7" s="83"/>
      <c r="D7" s="84"/>
      <c r="E7" s="85"/>
      <c r="F7" s="99"/>
      <c r="G7" s="82">
        <v>20</v>
      </c>
      <c r="H7" s="27" t="s">
        <v>11</v>
      </c>
      <c r="I7" s="28">
        <v>2</v>
      </c>
      <c r="J7" s="29"/>
      <c r="K7" s="104"/>
      <c r="L7" s="26">
        <v>10</v>
      </c>
      <c r="M7" s="27" t="s">
        <v>11</v>
      </c>
      <c r="N7" s="30">
        <v>0.8</v>
      </c>
      <c r="O7" s="31" t="s">
        <v>13</v>
      </c>
      <c r="Q7" s="24" t="e">
        <f t="shared" ref="Q7:Q8" si="0">SUM(E7*D7)+(J7*I7)+(O7*N7/10)</f>
        <v>#VALUE!</v>
      </c>
    </row>
    <row r="8" spans="1:17" ht="26.25" x14ac:dyDescent="0.4">
      <c r="A8" s="63" t="s">
        <v>53</v>
      </c>
      <c r="B8" s="16">
        <v>20</v>
      </c>
      <c r="C8" s="17" t="s">
        <v>11</v>
      </c>
      <c r="D8" s="18">
        <v>3.2</v>
      </c>
      <c r="E8" s="61"/>
      <c r="F8" s="98"/>
      <c r="G8" s="16">
        <v>100</v>
      </c>
      <c r="H8" s="17" t="s">
        <v>11</v>
      </c>
      <c r="I8" s="18">
        <v>15</v>
      </c>
      <c r="J8" s="38"/>
      <c r="K8" s="104"/>
      <c r="L8" s="16">
        <v>10</v>
      </c>
      <c r="M8" s="17" t="s">
        <v>11</v>
      </c>
      <c r="N8" s="62">
        <v>0.8</v>
      </c>
      <c r="O8" s="40"/>
      <c r="P8" s="41"/>
      <c r="Q8" s="24">
        <f t="shared" si="0"/>
        <v>0</v>
      </c>
    </row>
    <row r="9" spans="1:17" ht="26.25" x14ac:dyDescent="0.4">
      <c r="A9" s="33" t="s">
        <v>14</v>
      </c>
      <c r="B9" s="34">
        <v>20</v>
      </c>
      <c r="C9" s="35" t="s">
        <v>11</v>
      </c>
      <c r="D9" s="36">
        <v>2.5</v>
      </c>
      <c r="E9" s="37"/>
      <c r="F9" s="100"/>
      <c r="G9" s="34">
        <v>20</v>
      </c>
      <c r="H9" s="35" t="s">
        <v>11</v>
      </c>
      <c r="I9" s="36">
        <v>2</v>
      </c>
      <c r="J9" s="38"/>
      <c r="K9" s="105"/>
      <c r="L9" s="34">
        <v>10</v>
      </c>
      <c r="M9" s="35" t="s">
        <v>11</v>
      </c>
      <c r="N9" s="39">
        <v>0.56999999999999995</v>
      </c>
      <c r="O9" s="40"/>
      <c r="P9" s="41"/>
      <c r="Q9" s="42">
        <f t="shared" ref="Q9:Q33" si="1">SUM(E9*D9)+(J9*I9)+(O9*N9/10)</f>
        <v>0</v>
      </c>
    </row>
    <row r="10" spans="1:17" ht="26.25" x14ac:dyDescent="0.4">
      <c r="A10" s="43" t="s">
        <v>15</v>
      </c>
      <c r="B10" s="86"/>
      <c r="C10" s="87"/>
      <c r="D10" s="88"/>
      <c r="E10" s="89"/>
      <c r="F10" s="100"/>
      <c r="G10" s="44">
        <v>50</v>
      </c>
      <c r="H10" s="45" t="s">
        <v>11</v>
      </c>
      <c r="I10" s="46">
        <v>4.5</v>
      </c>
      <c r="J10" s="29"/>
      <c r="K10" s="105"/>
      <c r="L10" s="44">
        <v>10</v>
      </c>
      <c r="M10" s="45" t="s">
        <v>11</v>
      </c>
      <c r="N10" s="47">
        <v>0.9</v>
      </c>
      <c r="O10" s="31"/>
      <c r="P10" s="41"/>
      <c r="Q10" s="32">
        <f t="shared" si="1"/>
        <v>0</v>
      </c>
    </row>
    <row r="11" spans="1:17" ht="26.25" x14ac:dyDescent="0.4">
      <c r="A11" s="33" t="s">
        <v>16</v>
      </c>
      <c r="B11" s="34">
        <v>60</v>
      </c>
      <c r="C11" s="35" t="s">
        <v>11</v>
      </c>
      <c r="D11" s="36">
        <v>4.5</v>
      </c>
      <c r="E11" s="37"/>
      <c r="F11" s="100"/>
      <c r="G11" s="34">
        <v>60</v>
      </c>
      <c r="H11" s="35" t="s">
        <v>11</v>
      </c>
      <c r="I11" s="36">
        <v>3.5</v>
      </c>
      <c r="J11" s="38"/>
      <c r="K11" s="105"/>
      <c r="L11" s="34">
        <v>10</v>
      </c>
      <c r="M11" s="35" t="s">
        <v>11</v>
      </c>
      <c r="N11" s="39">
        <v>0.57999999999999996</v>
      </c>
      <c r="O11" s="40"/>
      <c r="P11" s="41"/>
      <c r="Q11" s="42">
        <f t="shared" si="1"/>
        <v>0</v>
      </c>
    </row>
    <row r="12" spans="1:17" ht="26.25" x14ac:dyDescent="0.4">
      <c r="A12" s="43" t="s">
        <v>17</v>
      </c>
      <c r="B12" s="44">
        <v>50</v>
      </c>
      <c r="C12" s="45" t="s">
        <v>11</v>
      </c>
      <c r="D12" s="46">
        <v>3.5</v>
      </c>
      <c r="E12" s="48"/>
      <c r="F12" s="100"/>
      <c r="G12" s="44">
        <v>50</v>
      </c>
      <c r="H12" s="45" t="s">
        <v>11</v>
      </c>
      <c r="I12" s="46">
        <v>2.5</v>
      </c>
      <c r="J12" s="29"/>
      <c r="K12" s="105"/>
      <c r="L12" s="44">
        <v>10</v>
      </c>
      <c r="M12" s="45" t="s">
        <v>11</v>
      </c>
      <c r="N12" s="47">
        <v>0.42</v>
      </c>
      <c r="O12" s="31"/>
      <c r="P12" s="41"/>
      <c r="Q12" s="32">
        <f t="shared" si="1"/>
        <v>0</v>
      </c>
    </row>
    <row r="13" spans="1:17" ht="26.25" x14ac:dyDescent="0.4">
      <c r="A13" s="49" t="s">
        <v>18</v>
      </c>
      <c r="B13" s="50">
        <v>60</v>
      </c>
      <c r="C13" s="51" t="s">
        <v>11</v>
      </c>
      <c r="D13" s="36">
        <v>3</v>
      </c>
      <c r="E13" s="37"/>
      <c r="F13" s="100"/>
      <c r="G13" s="50">
        <v>60</v>
      </c>
      <c r="H13" s="51" t="s">
        <v>11</v>
      </c>
      <c r="I13" s="36">
        <v>2.5</v>
      </c>
      <c r="J13" s="38"/>
      <c r="K13" s="105"/>
      <c r="L13" s="34">
        <v>10</v>
      </c>
      <c r="M13" s="35" t="s">
        <v>11</v>
      </c>
      <c r="N13" s="39">
        <v>0.33</v>
      </c>
      <c r="O13" s="40"/>
      <c r="P13" s="41"/>
      <c r="Q13" s="42">
        <f t="shared" si="1"/>
        <v>0</v>
      </c>
    </row>
    <row r="14" spans="1:17" ht="26.25" x14ac:dyDescent="0.4">
      <c r="A14" s="52" t="s">
        <v>19</v>
      </c>
      <c r="B14" s="53">
        <v>60</v>
      </c>
      <c r="C14" s="54" t="s">
        <v>11</v>
      </c>
      <c r="D14" s="46">
        <v>4.5</v>
      </c>
      <c r="E14" s="48"/>
      <c r="F14" s="100"/>
      <c r="G14" s="53">
        <v>60</v>
      </c>
      <c r="H14" s="54" t="s">
        <v>11</v>
      </c>
      <c r="I14" s="46">
        <v>3.5</v>
      </c>
      <c r="J14" s="29"/>
      <c r="K14" s="105"/>
      <c r="L14" s="44">
        <v>10</v>
      </c>
      <c r="M14" s="45" t="s">
        <v>11</v>
      </c>
      <c r="N14" s="47">
        <v>0.57999999999999996</v>
      </c>
      <c r="O14" s="31"/>
      <c r="P14" s="41"/>
      <c r="Q14" s="32">
        <f t="shared" si="1"/>
        <v>0</v>
      </c>
    </row>
    <row r="15" spans="1:17" ht="26.25" x14ac:dyDescent="0.4">
      <c r="A15" s="33" t="s">
        <v>20</v>
      </c>
      <c r="B15" s="34">
        <v>60</v>
      </c>
      <c r="C15" s="35" t="s">
        <v>11</v>
      </c>
      <c r="D15" s="36">
        <v>4.5</v>
      </c>
      <c r="E15" s="37"/>
      <c r="F15" s="100"/>
      <c r="G15" s="34">
        <v>60</v>
      </c>
      <c r="H15" s="35" t="s">
        <v>11</v>
      </c>
      <c r="I15" s="36">
        <v>3.5</v>
      </c>
      <c r="J15" s="38"/>
      <c r="K15" s="105"/>
      <c r="L15" s="34">
        <v>10</v>
      </c>
      <c r="M15" s="35" t="s">
        <v>11</v>
      </c>
      <c r="N15" s="39">
        <v>0.5</v>
      </c>
      <c r="O15" s="40"/>
      <c r="P15" s="41"/>
      <c r="Q15" s="42">
        <f t="shared" si="1"/>
        <v>0</v>
      </c>
    </row>
    <row r="16" spans="1:17" ht="26.25" x14ac:dyDescent="0.4">
      <c r="A16" s="43" t="s">
        <v>21</v>
      </c>
      <c r="B16" s="86"/>
      <c r="C16" s="87"/>
      <c r="D16" s="88"/>
      <c r="E16" s="89"/>
      <c r="F16" s="100"/>
      <c r="G16" s="44">
        <v>100</v>
      </c>
      <c r="H16" s="45" t="s">
        <v>11</v>
      </c>
      <c r="I16" s="46">
        <v>5.5</v>
      </c>
      <c r="J16" s="29"/>
      <c r="K16" s="105"/>
      <c r="L16" s="44">
        <v>10</v>
      </c>
      <c r="M16" s="45" t="s">
        <v>11</v>
      </c>
      <c r="N16" s="47">
        <v>0.55000000000000004</v>
      </c>
      <c r="O16" s="31"/>
      <c r="P16" s="41"/>
      <c r="Q16" s="32">
        <f t="shared" si="1"/>
        <v>0</v>
      </c>
    </row>
    <row r="17" spans="1:17" ht="26.25" x14ac:dyDescent="0.4">
      <c r="A17" s="49" t="s">
        <v>22</v>
      </c>
      <c r="B17" s="86"/>
      <c r="C17" s="87"/>
      <c r="D17" s="88"/>
      <c r="E17" s="89"/>
      <c r="F17" s="100"/>
      <c r="G17" s="50">
        <v>10</v>
      </c>
      <c r="H17" s="51" t="s">
        <v>23</v>
      </c>
      <c r="I17" s="36">
        <v>4</v>
      </c>
      <c r="J17" s="38"/>
      <c r="K17" s="105"/>
      <c r="L17" s="90"/>
      <c r="M17" s="91"/>
      <c r="N17" s="94"/>
      <c r="O17" s="95"/>
      <c r="Q17" s="42">
        <f t="shared" si="1"/>
        <v>0</v>
      </c>
    </row>
    <row r="18" spans="1:17" ht="26.25" x14ac:dyDescent="0.4">
      <c r="A18" s="43" t="s">
        <v>24</v>
      </c>
      <c r="B18" s="44">
        <v>20</v>
      </c>
      <c r="C18" s="45" t="s">
        <v>11</v>
      </c>
      <c r="D18" s="46">
        <v>3</v>
      </c>
      <c r="E18" s="48"/>
      <c r="F18" s="100"/>
      <c r="G18" s="44">
        <v>20</v>
      </c>
      <c r="H18" s="45" t="s">
        <v>11</v>
      </c>
      <c r="I18" s="46">
        <v>2</v>
      </c>
      <c r="J18" s="29"/>
      <c r="K18" s="105"/>
      <c r="L18" s="44">
        <v>10</v>
      </c>
      <c r="M18" s="45" t="s">
        <v>11</v>
      </c>
      <c r="N18" s="47">
        <v>0.8</v>
      </c>
      <c r="O18" s="31"/>
      <c r="P18" s="41"/>
      <c r="Q18" s="32">
        <f t="shared" si="1"/>
        <v>0</v>
      </c>
    </row>
    <row r="19" spans="1:17" ht="26.25" x14ac:dyDescent="0.4">
      <c r="A19" s="33" t="s">
        <v>25</v>
      </c>
      <c r="B19" s="34">
        <v>60</v>
      </c>
      <c r="C19" s="35" t="s">
        <v>11</v>
      </c>
      <c r="D19" s="36">
        <v>7</v>
      </c>
      <c r="E19" s="37"/>
      <c r="F19" s="100"/>
      <c r="G19" s="34">
        <v>60</v>
      </c>
      <c r="H19" s="35" t="s">
        <v>11</v>
      </c>
      <c r="I19" s="36">
        <v>6</v>
      </c>
      <c r="J19" s="38"/>
      <c r="K19" s="105"/>
      <c r="L19" s="34">
        <v>10</v>
      </c>
      <c r="M19" s="35" t="s">
        <v>11</v>
      </c>
      <c r="N19" s="39">
        <v>0.92</v>
      </c>
      <c r="O19" s="40"/>
      <c r="P19" s="41"/>
      <c r="Q19" s="42">
        <f t="shared" si="1"/>
        <v>0</v>
      </c>
    </row>
    <row r="20" spans="1:17" ht="26.25" x14ac:dyDescent="0.4">
      <c r="A20" s="52" t="s">
        <v>26</v>
      </c>
      <c r="B20" s="86"/>
      <c r="C20" s="87"/>
      <c r="D20" s="88"/>
      <c r="E20" s="89"/>
      <c r="F20" s="100"/>
      <c r="G20" s="53">
        <v>100</v>
      </c>
      <c r="H20" s="54" t="s">
        <v>11</v>
      </c>
      <c r="I20" s="46">
        <v>7</v>
      </c>
      <c r="J20" s="29"/>
      <c r="K20" s="105"/>
      <c r="L20" s="44">
        <v>10</v>
      </c>
      <c r="M20" s="45" t="s">
        <v>11</v>
      </c>
      <c r="N20" s="47">
        <v>0.6</v>
      </c>
      <c r="O20" s="31"/>
      <c r="P20" s="41"/>
      <c r="Q20" s="32">
        <f t="shared" si="1"/>
        <v>0</v>
      </c>
    </row>
    <row r="21" spans="1:17" ht="26.25" x14ac:dyDescent="0.4">
      <c r="A21" s="33" t="s">
        <v>27</v>
      </c>
      <c r="B21" s="34">
        <v>60</v>
      </c>
      <c r="C21" s="35" t="s">
        <v>11</v>
      </c>
      <c r="D21" s="36">
        <v>7</v>
      </c>
      <c r="E21" s="37"/>
      <c r="F21" s="100"/>
      <c r="G21" s="34">
        <v>60</v>
      </c>
      <c r="H21" s="35" t="s">
        <v>11</v>
      </c>
      <c r="I21" s="36">
        <v>6</v>
      </c>
      <c r="J21" s="38"/>
      <c r="K21" s="105"/>
      <c r="L21" s="34">
        <v>10</v>
      </c>
      <c r="M21" s="35" t="s">
        <v>11</v>
      </c>
      <c r="N21" s="39">
        <v>0.95</v>
      </c>
      <c r="O21" s="40"/>
      <c r="P21" s="41"/>
      <c r="Q21" s="42">
        <f t="shared" si="1"/>
        <v>0</v>
      </c>
    </row>
    <row r="22" spans="1:17" ht="26.25" x14ac:dyDescent="0.4">
      <c r="A22" s="43" t="s">
        <v>28</v>
      </c>
      <c r="B22" s="86"/>
      <c r="C22" s="87"/>
      <c r="D22" s="88"/>
      <c r="E22" s="89"/>
      <c r="F22" s="100"/>
      <c r="G22" s="44">
        <v>100</v>
      </c>
      <c r="H22" s="45" t="s">
        <v>11</v>
      </c>
      <c r="I22" s="46">
        <v>7</v>
      </c>
      <c r="J22" s="29"/>
      <c r="K22" s="105"/>
      <c r="L22" s="44">
        <v>10</v>
      </c>
      <c r="M22" s="45" t="s">
        <v>11</v>
      </c>
      <c r="N22" s="47">
        <v>0.7</v>
      </c>
      <c r="O22" s="31"/>
      <c r="P22" s="41"/>
      <c r="Q22" s="32">
        <f t="shared" si="1"/>
        <v>0</v>
      </c>
    </row>
    <row r="23" spans="1:17" ht="26.25" x14ac:dyDescent="0.4">
      <c r="A23" s="33" t="s">
        <v>29</v>
      </c>
      <c r="B23" s="34">
        <v>20</v>
      </c>
      <c r="C23" s="35" t="s">
        <v>11</v>
      </c>
      <c r="D23" s="36">
        <v>2.5</v>
      </c>
      <c r="E23" s="37"/>
      <c r="F23" s="100"/>
      <c r="G23" s="34">
        <v>20</v>
      </c>
      <c r="H23" s="35" t="s">
        <v>11</v>
      </c>
      <c r="I23" s="36">
        <v>1.5</v>
      </c>
      <c r="J23" s="38"/>
      <c r="K23" s="105"/>
      <c r="L23" s="34">
        <v>10</v>
      </c>
      <c r="M23" s="35" t="s">
        <v>11</v>
      </c>
      <c r="N23" s="39">
        <v>0.56999999999999995</v>
      </c>
      <c r="O23" s="40"/>
      <c r="P23" s="41"/>
      <c r="Q23" s="42">
        <f t="shared" si="1"/>
        <v>0</v>
      </c>
    </row>
    <row r="24" spans="1:17" ht="26.25" x14ac:dyDescent="0.4">
      <c r="A24" s="43" t="s">
        <v>30</v>
      </c>
      <c r="B24" s="44">
        <v>50</v>
      </c>
      <c r="C24" s="45" t="s">
        <v>11</v>
      </c>
      <c r="D24" s="46">
        <v>6.5</v>
      </c>
      <c r="E24" s="48"/>
      <c r="F24" s="100"/>
      <c r="G24" s="44">
        <v>50</v>
      </c>
      <c r="H24" s="45" t="s">
        <v>11</v>
      </c>
      <c r="I24" s="46">
        <v>5.5</v>
      </c>
      <c r="J24" s="29"/>
      <c r="K24" s="105"/>
      <c r="L24" s="44">
        <v>10</v>
      </c>
      <c r="M24" s="45" t="s">
        <v>11</v>
      </c>
      <c r="N24" s="47">
        <v>1</v>
      </c>
      <c r="O24" s="31"/>
      <c r="P24" s="41"/>
      <c r="Q24" s="32">
        <f t="shared" si="1"/>
        <v>0</v>
      </c>
    </row>
    <row r="25" spans="1:17" ht="26.25" x14ac:dyDescent="0.4">
      <c r="A25" s="33" t="s">
        <v>54</v>
      </c>
      <c r="B25" s="34">
        <v>40</v>
      </c>
      <c r="C25" s="35" t="s">
        <v>11</v>
      </c>
      <c r="D25" s="36">
        <v>4</v>
      </c>
      <c r="E25" s="37"/>
      <c r="F25" s="100"/>
      <c r="G25" s="34">
        <v>40</v>
      </c>
      <c r="H25" s="35" t="s">
        <v>11</v>
      </c>
      <c r="I25" s="36">
        <v>3</v>
      </c>
      <c r="J25" s="38"/>
      <c r="K25" s="105"/>
      <c r="L25" s="34">
        <v>10</v>
      </c>
      <c r="M25" s="35" t="s">
        <v>11</v>
      </c>
      <c r="N25" s="39">
        <v>0.75</v>
      </c>
      <c r="O25" s="40"/>
      <c r="P25" s="41"/>
      <c r="Q25" s="42">
        <f t="shared" si="1"/>
        <v>0</v>
      </c>
    </row>
    <row r="26" spans="1:17" ht="26.25" x14ac:dyDescent="0.4">
      <c r="A26" s="64" t="s">
        <v>31</v>
      </c>
      <c r="B26" s="92"/>
      <c r="C26" s="93"/>
      <c r="D26" s="88"/>
      <c r="E26" s="89"/>
      <c r="F26" s="100"/>
      <c r="G26" s="65">
        <v>10</v>
      </c>
      <c r="H26" s="66" t="s">
        <v>11</v>
      </c>
      <c r="I26" s="67">
        <v>2</v>
      </c>
      <c r="J26" s="68"/>
      <c r="K26" s="105"/>
      <c r="L26" s="65">
        <v>10</v>
      </c>
      <c r="M26" s="66" t="s">
        <v>11</v>
      </c>
      <c r="N26" s="69">
        <v>2</v>
      </c>
      <c r="O26" s="70"/>
      <c r="P26" s="71"/>
      <c r="Q26" s="72">
        <f t="shared" si="1"/>
        <v>0</v>
      </c>
    </row>
    <row r="27" spans="1:17" ht="26.25" x14ac:dyDescent="0.4">
      <c r="A27" s="33" t="s">
        <v>32</v>
      </c>
      <c r="B27" s="34">
        <v>25</v>
      </c>
      <c r="C27" s="35" t="s">
        <v>11</v>
      </c>
      <c r="D27" s="36">
        <v>2.5</v>
      </c>
      <c r="E27" s="37"/>
      <c r="F27" s="100"/>
      <c r="G27" s="34">
        <v>25</v>
      </c>
      <c r="H27" s="35" t="s">
        <v>11</v>
      </c>
      <c r="I27" s="36">
        <v>1.5</v>
      </c>
      <c r="J27" s="38"/>
      <c r="K27" s="105"/>
      <c r="L27" s="34">
        <v>10</v>
      </c>
      <c r="M27" s="35" t="s">
        <v>11</v>
      </c>
      <c r="N27" s="39">
        <v>0.56999999999999995</v>
      </c>
      <c r="O27" s="40"/>
      <c r="P27" s="41"/>
      <c r="Q27" s="42">
        <f t="shared" si="1"/>
        <v>0</v>
      </c>
    </row>
    <row r="28" spans="1:17" ht="26.25" x14ac:dyDescent="0.4">
      <c r="A28" s="33" t="s">
        <v>56</v>
      </c>
      <c r="B28" s="90"/>
      <c r="C28" s="91"/>
      <c r="D28" s="88"/>
      <c r="E28" s="89"/>
      <c r="F28" s="100"/>
      <c r="G28" s="34" t="s">
        <v>33</v>
      </c>
      <c r="H28" s="35" t="s">
        <v>11</v>
      </c>
      <c r="I28" s="36">
        <v>1</v>
      </c>
      <c r="J28" s="38"/>
      <c r="K28" s="105"/>
      <c r="L28" s="34">
        <v>1</v>
      </c>
      <c r="M28" s="35" t="s">
        <v>34</v>
      </c>
      <c r="N28" s="39">
        <v>1</v>
      </c>
      <c r="O28" s="40"/>
      <c r="P28" s="41"/>
      <c r="Q28" s="42">
        <f t="shared" si="1"/>
        <v>0</v>
      </c>
    </row>
    <row r="29" spans="1:17" ht="26.25" x14ac:dyDescent="0.4">
      <c r="A29" s="64" t="s">
        <v>48</v>
      </c>
      <c r="B29" s="86"/>
      <c r="C29" s="87"/>
      <c r="D29" s="88"/>
      <c r="E29" s="89"/>
      <c r="F29" s="100"/>
      <c r="G29" s="65">
        <v>25</v>
      </c>
      <c r="H29" s="66" t="s">
        <v>11</v>
      </c>
      <c r="I29" s="67">
        <v>2.5</v>
      </c>
      <c r="J29" s="68"/>
      <c r="K29" s="105"/>
      <c r="L29" s="65">
        <v>10</v>
      </c>
      <c r="M29" s="66" t="s">
        <v>11</v>
      </c>
      <c r="N29" s="69">
        <v>1</v>
      </c>
      <c r="O29" s="70"/>
      <c r="P29" s="71"/>
      <c r="Q29" s="72">
        <f t="shared" si="1"/>
        <v>0</v>
      </c>
    </row>
    <row r="30" spans="1:17" ht="26.25" x14ac:dyDescent="0.4">
      <c r="A30" s="33" t="s">
        <v>49</v>
      </c>
      <c r="B30" s="86"/>
      <c r="C30" s="87"/>
      <c r="D30" s="88"/>
      <c r="E30" s="89"/>
      <c r="F30" s="100"/>
      <c r="G30" s="34">
        <v>10</v>
      </c>
      <c r="H30" s="35" t="s">
        <v>23</v>
      </c>
      <c r="I30" s="36">
        <v>4</v>
      </c>
      <c r="J30" s="38"/>
      <c r="K30" s="105"/>
      <c r="L30" s="90"/>
      <c r="M30" s="91"/>
      <c r="N30" s="94"/>
      <c r="O30" s="95"/>
      <c r="Q30" s="42">
        <f t="shared" si="1"/>
        <v>0</v>
      </c>
    </row>
    <row r="31" spans="1:17" ht="26.25" x14ac:dyDescent="0.4">
      <c r="A31" s="64" t="s">
        <v>35</v>
      </c>
      <c r="B31" s="65">
        <v>20</v>
      </c>
      <c r="C31" s="66" t="s">
        <v>11</v>
      </c>
      <c r="D31" s="67">
        <v>3</v>
      </c>
      <c r="E31" s="81"/>
      <c r="F31" s="100"/>
      <c r="G31" s="65">
        <v>20</v>
      </c>
      <c r="H31" s="66" t="s">
        <v>11</v>
      </c>
      <c r="I31" s="67">
        <v>2</v>
      </c>
      <c r="J31" s="68"/>
      <c r="K31" s="105"/>
      <c r="L31" s="65">
        <v>10</v>
      </c>
      <c r="M31" s="66" t="s">
        <v>11</v>
      </c>
      <c r="N31" s="69">
        <v>1</v>
      </c>
      <c r="O31" s="70"/>
      <c r="P31" s="71"/>
      <c r="Q31" s="72">
        <f t="shared" si="1"/>
        <v>0</v>
      </c>
    </row>
    <row r="32" spans="1:17" ht="26.25" x14ac:dyDescent="0.4">
      <c r="A32" s="33" t="s">
        <v>36</v>
      </c>
      <c r="B32" s="34">
        <v>60</v>
      </c>
      <c r="C32" s="35" t="s">
        <v>11</v>
      </c>
      <c r="D32" s="36">
        <v>5.5</v>
      </c>
      <c r="E32" s="37"/>
      <c r="F32" s="100"/>
      <c r="G32" s="34">
        <v>60</v>
      </c>
      <c r="H32" s="35" t="s">
        <v>11</v>
      </c>
      <c r="I32" s="36">
        <v>4.5</v>
      </c>
      <c r="J32" s="38"/>
      <c r="K32" s="105"/>
      <c r="L32" s="34">
        <v>10</v>
      </c>
      <c r="M32" s="35" t="s">
        <v>11</v>
      </c>
      <c r="N32" s="39">
        <v>0.75</v>
      </c>
      <c r="O32" s="40"/>
      <c r="P32" s="41"/>
      <c r="Q32" s="42">
        <f t="shared" si="1"/>
        <v>0</v>
      </c>
    </row>
    <row r="33" spans="1:17" ht="26.25" x14ac:dyDescent="0.4">
      <c r="A33" s="64" t="s">
        <v>37</v>
      </c>
      <c r="B33" s="65">
        <v>60</v>
      </c>
      <c r="C33" s="66" t="s">
        <v>11</v>
      </c>
      <c r="D33" s="67">
        <v>5.5</v>
      </c>
      <c r="E33" s="81"/>
      <c r="F33" s="100"/>
      <c r="G33" s="65">
        <v>60</v>
      </c>
      <c r="H33" s="66" t="s">
        <v>11</v>
      </c>
      <c r="I33" s="67">
        <v>4.5</v>
      </c>
      <c r="J33" s="68"/>
      <c r="K33" s="105"/>
      <c r="L33" s="65">
        <v>10</v>
      </c>
      <c r="M33" s="66" t="s">
        <v>11</v>
      </c>
      <c r="N33" s="69">
        <v>0.75</v>
      </c>
      <c r="O33" s="70"/>
      <c r="P33" s="71"/>
      <c r="Q33" s="72">
        <f t="shared" si="1"/>
        <v>0</v>
      </c>
    </row>
    <row r="34" spans="1:17" ht="26.25" x14ac:dyDescent="0.4">
      <c r="A34" s="33" t="s">
        <v>55</v>
      </c>
      <c r="B34" s="34">
        <v>20</v>
      </c>
      <c r="C34" s="35" t="s">
        <v>11</v>
      </c>
      <c r="D34" s="36">
        <v>2.5</v>
      </c>
      <c r="E34" s="37"/>
      <c r="F34" s="100"/>
      <c r="G34" s="34">
        <v>20</v>
      </c>
      <c r="H34" s="35" t="s">
        <v>11</v>
      </c>
      <c r="I34" s="36">
        <v>1.5</v>
      </c>
      <c r="J34" s="38"/>
      <c r="K34" s="105"/>
      <c r="L34" s="34">
        <v>10</v>
      </c>
      <c r="M34" s="35" t="s">
        <v>11</v>
      </c>
      <c r="N34" s="39">
        <v>0.8</v>
      </c>
      <c r="O34" s="40"/>
      <c r="P34" s="41"/>
      <c r="Q34" s="42"/>
    </row>
    <row r="35" spans="1:17" ht="26.25" x14ac:dyDescent="0.4">
      <c r="A35" s="64" t="s">
        <v>38</v>
      </c>
      <c r="B35" s="90"/>
      <c r="C35" s="91"/>
      <c r="D35" s="88"/>
      <c r="E35" s="89"/>
      <c r="F35" s="100"/>
      <c r="G35" s="65">
        <v>30</v>
      </c>
      <c r="H35" s="66" t="s">
        <v>11</v>
      </c>
      <c r="I35" s="67">
        <v>2</v>
      </c>
      <c r="J35" s="68"/>
      <c r="K35" s="105"/>
      <c r="L35" s="65">
        <v>10</v>
      </c>
      <c r="M35" s="66" t="s">
        <v>11</v>
      </c>
      <c r="N35" s="69">
        <v>0.67</v>
      </c>
      <c r="O35" s="70"/>
      <c r="P35" s="71"/>
      <c r="Q35" s="72">
        <f t="shared" ref="Q35:Q44" si="2">SUM(E35*D35)+(J35*I35)+(O35*N35/10)</f>
        <v>0</v>
      </c>
    </row>
    <row r="36" spans="1:17" ht="26.25" x14ac:dyDescent="0.4">
      <c r="A36" s="33" t="s">
        <v>50</v>
      </c>
      <c r="B36" s="34">
        <v>55</v>
      </c>
      <c r="C36" s="35" t="s">
        <v>11</v>
      </c>
      <c r="D36" s="36">
        <v>5.5</v>
      </c>
      <c r="E36" s="37"/>
      <c r="F36" s="100"/>
      <c r="G36" s="34">
        <v>55</v>
      </c>
      <c r="H36" s="35" t="s">
        <v>11</v>
      </c>
      <c r="I36" s="36">
        <v>5</v>
      </c>
      <c r="J36" s="38"/>
      <c r="K36" s="105"/>
      <c r="L36" s="34">
        <v>10</v>
      </c>
      <c r="M36" s="35" t="s">
        <v>11</v>
      </c>
      <c r="N36" s="39">
        <v>0.83</v>
      </c>
      <c r="O36" s="40"/>
      <c r="P36" s="41"/>
      <c r="Q36" s="42">
        <f t="shared" si="2"/>
        <v>0</v>
      </c>
    </row>
    <row r="37" spans="1:17" ht="26.25" x14ac:dyDescent="0.4">
      <c r="A37" s="64" t="s">
        <v>57</v>
      </c>
      <c r="B37" s="65">
        <v>55</v>
      </c>
      <c r="C37" s="66" t="s">
        <v>11</v>
      </c>
      <c r="D37" s="67">
        <v>3</v>
      </c>
      <c r="E37" s="81"/>
      <c r="F37" s="100"/>
      <c r="G37" s="65">
        <v>55</v>
      </c>
      <c r="H37" s="66" t="s">
        <v>11</v>
      </c>
      <c r="I37" s="67">
        <v>2</v>
      </c>
      <c r="J37" s="68"/>
      <c r="K37" s="105"/>
      <c r="L37" s="65">
        <v>10</v>
      </c>
      <c r="M37" s="66" t="s">
        <v>11</v>
      </c>
      <c r="N37" s="69">
        <v>0.3</v>
      </c>
      <c r="O37" s="70"/>
      <c r="P37" s="71"/>
      <c r="Q37" s="72">
        <f t="shared" si="2"/>
        <v>0</v>
      </c>
    </row>
    <row r="38" spans="1:17" ht="26.25" x14ac:dyDescent="0.4">
      <c r="A38" s="55" t="s">
        <v>97</v>
      </c>
      <c r="B38" s="34">
        <v>55</v>
      </c>
      <c r="C38" s="35" t="s">
        <v>11</v>
      </c>
      <c r="D38" s="36">
        <v>6.5</v>
      </c>
      <c r="E38" s="37"/>
      <c r="F38" s="100"/>
      <c r="G38" s="34">
        <v>55</v>
      </c>
      <c r="H38" s="35" t="s">
        <v>11</v>
      </c>
      <c r="I38" s="36">
        <v>5.5</v>
      </c>
      <c r="J38" s="38"/>
      <c r="K38" s="105"/>
      <c r="L38" s="34">
        <v>10</v>
      </c>
      <c r="M38" s="35" t="s">
        <v>11</v>
      </c>
      <c r="N38" s="39">
        <v>1</v>
      </c>
      <c r="O38" s="40"/>
      <c r="P38" s="41"/>
      <c r="Q38" s="42">
        <f t="shared" si="2"/>
        <v>0</v>
      </c>
    </row>
    <row r="39" spans="1:17" ht="26.25" x14ac:dyDescent="0.4">
      <c r="A39" s="64" t="s">
        <v>39</v>
      </c>
      <c r="B39" s="65">
        <v>35</v>
      </c>
      <c r="C39" s="66" t="s">
        <v>11</v>
      </c>
      <c r="D39" s="67">
        <v>3</v>
      </c>
      <c r="E39" s="81"/>
      <c r="F39" s="100"/>
      <c r="G39" s="65">
        <v>35</v>
      </c>
      <c r="H39" s="66" t="s">
        <v>11</v>
      </c>
      <c r="I39" s="67">
        <v>2</v>
      </c>
      <c r="J39" s="68"/>
      <c r="K39" s="105"/>
      <c r="L39" s="65">
        <v>10</v>
      </c>
      <c r="M39" s="66" t="s">
        <v>11</v>
      </c>
      <c r="N39" s="69">
        <v>0.56999999999999995</v>
      </c>
      <c r="O39" s="70"/>
      <c r="P39" s="71"/>
      <c r="Q39" s="72">
        <f t="shared" si="2"/>
        <v>0</v>
      </c>
    </row>
    <row r="40" spans="1:17" ht="26.25" x14ac:dyDescent="0.4">
      <c r="A40" s="33" t="s">
        <v>40</v>
      </c>
      <c r="B40" s="90"/>
      <c r="C40" s="91"/>
      <c r="D40" s="88"/>
      <c r="E40" s="89"/>
      <c r="F40" s="100"/>
      <c r="G40" s="34">
        <v>100</v>
      </c>
      <c r="H40" s="35" t="s">
        <v>11</v>
      </c>
      <c r="I40" s="36">
        <v>6</v>
      </c>
      <c r="J40" s="38"/>
      <c r="K40" s="105"/>
      <c r="L40" s="34">
        <v>10</v>
      </c>
      <c r="M40" s="35" t="s">
        <v>11</v>
      </c>
      <c r="N40" s="39">
        <v>0.6</v>
      </c>
      <c r="O40" s="40"/>
      <c r="Q40" s="24">
        <f t="shared" si="2"/>
        <v>0</v>
      </c>
    </row>
    <row r="41" spans="1:17" ht="26.25" x14ac:dyDescent="0.4">
      <c r="A41" s="64" t="s">
        <v>41</v>
      </c>
      <c r="B41" s="86"/>
      <c r="C41" s="87"/>
      <c r="D41" s="88"/>
      <c r="E41" s="89"/>
      <c r="F41" s="100"/>
      <c r="G41" s="65">
        <v>10</v>
      </c>
      <c r="H41" s="66" t="s">
        <v>23</v>
      </c>
      <c r="I41" s="67">
        <v>4</v>
      </c>
      <c r="J41" s="68"/>
      <c r="K41" s="105"/>
      <c r="L41" s="90"/>
      <c r="M41" s="91"/>
      <c r="N41" s="94"/>
      <c r="O41" s="95"/>
      <c r="Q41" s="72">
        <f t="shared" si="2"/>
        <v>0</v>
      </c>
    </row>
    <row r="42" spans="1:17" ht="26.25" x14ac:dyDescent="0.4">
      <c r="A42" s="33" t="s">
        <v>42</v>
      </c>
      <c r="B42" s="90"/>
      <c r="C42" s="91"/>
      <c r="D42" s="88"/>
      <c r="E42" s="89"/>
      <c r="F42" s="100"/>
      <c r="G42" s="34">
        <v>100</v>
      </c>
      <c r="H42" s="35" t="s">
        <v>11</v>
      </c>
      <c r="I42" s="36">
        <v>6</v>
      </c>
      <c r="J42" s="38"/>
      <c r="K42" s="105"/>
      <c r="L42" s="34">
        <v>10</v>
      </c>
      <c r="M42" s="35" t="s">
        <v>11</v>
      </c>
      <c r="N42" s="39">
        <v>0.6</v>
      </c>
      <c r="O42" s="40"/>
      <c r="P42" s="41"/>
      <c r="Q42" s="42">
        <f t="shared" si="2"/>
        <v>0</v>
      </c>
    </row>
    <row r="43" spans="1:17" ht="26.25" x14ac:dyDescent="0.4">
      <c r="A43" s="64" t="s">
        <v>43</v>
      </c>
      <c r="B43" s="86"/>
      <c r="C43" s="87"/>
      <c r="D43" s="88"/>
      <c r="E43" s="89"/>
      <c r="F43" s="100"/>
      <c r="G43" s="65">
        <v>10</v>
      </c>
      <c r="H43" s="66" t="s">
        <v>23</v>
      </c>
      <c r="I43" s="67">
        <v>4</v>
      </c>
      <c r="J43" s="68"/>
      <c r="K43" s="105"/>
      <c r="L43" s="90"/>
      <c r="M43" s="91"/>
      <c r="N43" s="94"/>
      <c r="O43" s="95"/>
      <c r="Q43" s="72">
        <f t="shared" si="2"/>
        <v>0</v>
      </c>
    </row>
    <row r="44" spans="1:17" ht="27" thickBot="1" x14ac:dyDescent="0.45">
      <c r="A44" s="73" t="s">
        <v>44</v>
      </c>
      <c r="B44" s="74">
        <v>25</v>
      </c>
      <c r="C44" s="75" t="s">
        <v>11</v>
      </c>
      <c r="D44" s="76">
        <v>2.5</v>
      </c>
      <c r="E44" s="77"/>
      <c r="F44" s="101"/>
      <c r="G44" s="74">
        <v>25</v>
      </c>
      <c r="H44" s="75" t="s">
        <v>11</v>
      </c>
      <c r="I44" s="76">
        <v>1.5</v>
      </c>
      <c r="J44" s="78"/>
      <c r="K44" s="106"/>
      <c r="L44" s="74">
        <v>10</v>
      </c>
      <c r="M44" s="75" t="s">
        <v>11</v>
      </c>
      <c r="N44" s="79">
        <v>0.56999999999999995</v>
      </c>
      <c r="O44" s="80"/>
      <c r="P44" s="41"/>
      <c r="Q44" s="42">
        <f t="shared" si="2"/>
        <v>0</v>
      </c>
    </row>
    <row r="45" spans="1:17" ht="15.75" thickTop="1" x14ac:dyDescent="0.25">
      <c r="K45" s="107"/>
    </row>
    <row r="46" spans="1:17" ht="26.25" x14ac:dyDescent="0.4">
      <c r="J46" s="56"/>
      <c r="K46" s="60"/>
      <c r="L46" s="56"/>
      <c r="M46" s="56"/>
      <c r="N46" s="56" t="s">
        <v>7</v>
      </c>
      <c r="O46" s="56" t="s">
        <v>45</v>
      </c>
      <c r="Q46" s="57"/>
    </row>
    <row r="47" spans="1:17" ht="26.25" x14ac:dyDescent="0.25">
      <c r="A47" s="441" t="s">
        <v>52</v>
      </c>
      <c r="B47" s="441"/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24">
        <v>2</v>
      </c>
      <c r="O47" s="58"/>
      <c r="Q47" s="59">
        <f>SUM(O47*N47)</f>
        <v>0</v>
      </c>
    </row>
    <row r="48" spans="1:17" ht="26.25" x14ac:dyDescent="0.4">
      <c r="J48" s="56"/>
      <c r="K48" s="60"/>
      <c r="L48" s="56"/>
      <c r="M48" s="56"/>
      <c r="N48" s="56"/>
      <c r="O48" s="56"/>
      <c r="Q48" s="57"/>
    </row>
    <row r="49" spans="10:17" ht="26.25" x14ac:dyDescent="0.4">
      <c r="J49" s="442" t="s">
        <v>46</v>
      </c>
      <c r="K49" s="442"/>
      <c r="L49" s="442"/>
      <c r="M49" s="442"/>
      <c r="N49" s="442"/>
      <c r="O49" s="442"/>
      <c r="Q49" s="57" t="e">
        <f>SUM(Q6:Q44)+Q47</f>
        <v>#VALUE!</v>
      </c>
    </row>
    <row r="50" spans="10:17" ht="26.25" x14ac:dyDescent="0.4">
      <c r="J50" s="56"/>
      <c r="K50" s="60"/>
      <c r="L50" s="56"/>
      <c r="M50" s="56"/>
      <c r="N50" s="56"/>
      <c r="O50" s="56"/>
      <c r="Q50" s="57"/>
    </row>
    <row r="51" spans="10:17" ht="26.25" x14ac:dyDescent="0.4">
      <c r="J51" s="442" t="s">
        <v>47</v>
      </c>
      <c r="K51" s="442"/>
      <c r="L51" s="442"/>
      <c r="M51" s="442"/>
      <c r="N51" s="442"/>
      <c r="O51" s="442"/>
      <c r="Q51" s="59" t="e">
        <f>SUM(Q47+Q49)-(Q47+Q49)*Q68</f>
        <v>#VALUE!</v>
      </c>
    </row>
  </sheetData>
  <mergeCells count="9">
    <mergeCell ref="A47:M47"/>
    <mergeCell ref="J49:O49"/>
    <mergeCell ref="J51:O51"/>
    <mergeCell ref="B4:D4"/>
    <mergeCell ref="G4:I4"/>
    <mergeCell ref="L4:N4"/>
    <mergeCell ref="B5:C5"/>
    <mergeCell ref="G5:H5"/>
    <mergeCell ref="L5:M5"/>
  </mergeCells>
  <pageMargins left="0.7" right="0.7" top="0.75" bottom="0.75" header="0.3" footer="0.3"/>
  <pageSetup paperSize="9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55"/>
  <sheetViews>
    <sheetView showGridLines="0" topLeftCell="A19" zoomScale="55" zoomScaleNormal="55" workbookViewId="0">
      <selection activeCell="O40" sqref="O40"/>
    </sheetView>
  </sheetViews>
  <sheetFormatPr baseColWidth="10" defaultRowHeight="15" x14ac:dyDescent="0.25"/>
  <cols>
    <col min="1" max="1" width="56.5703125" style="117" bestFit="1" customWidth="1"/>
    <col min="2" max="2" width="7.5703125" style="117" customWidth="1"/>
    <col min="3" max="3" width="5.7109375" style="117" customWidth="1"/>
    <col min="4" max="4" width="17.7109375" style="117" customWidth="1"/>
    <col min="5" max="5" width="20.7109375" style="117" customWidth="1"/>
    <col min="6" max="6" width="7" style="117" customWidth="1"/>
    <col min="7" max="7" width="7.5703125" style="117" customWidth="1"/>
    <col min="8" max="8" width="7.7109375" style="117" customWidth="1"/>
    <col min="9" max="9" width="17.7109375" style="117" customWidth="1"/>
    <col min="10" max="10" width="20.7109375" style="117" customWidth="1"/>
    <col min="11" max="11" width="7" style="117" customWidth="1"/>
    <col min="12" max="12" width="7.5703125" style="117" customWidth="1"/>
    <col min="13" max="13" width="5.7109375" style="117" customWidth="1"/>
    <col min="14" max="14" width="17.7109375" style="117" customWidth="1"/>
    <col min="15" max="15" width="20.7109375" style="117" customWidth="1"/>
    <col min="16" max="16" width="24.5703125" style="117" customWidth="1"/>
    <col min="17" max="17" width="2.28515625" style="117" customWidth="1"/>
    <col min="18" max="16384" width="11.42578125" style="117"/>
  </cols>
  <sheetData>
    <row r="4" spans="1:16" s="162" customFormat="1" ht="26.25" x14ac:dyDescent="0.4">
      <c r="A4" s="456" t="s">
        <v>5</v>
      </c>
      <c r="B4" s="461" t="s">
        <v>0</v>
      </c>
      <c r="C4" s="462"/>
      <c r="D4" s="463"/>
      <c r="E4" s="4" t="s">
        <v>1</v>
      </c>
      <c r="F4" s="168"/>
      <c r="G4" s="464" t="s">
        <v>62</v>
      </c>
      <c r="H4" s="464"/>
      <c r="I4" s="464"/>
      <c r="J4" s="4" t="s">
        <v>1</v>
      </c>
      <c r="K4" s="168"/>
      <c r="L4" s="465" t="s">
        <v>3</v>
      </c>
      <c r="M4" s="466"/>
      <c r="N4" s="467"/>
      <c r="O4" s="169" t="s">
        <v>1</v>
      </c>
      <c r="P4" s="458" t="s">
        <v>60</v>
      </c>
    </row>
    <row r="5" spans="1:16" s="162" customFormat="1" ht="26.25" x14ac:dyDescent="0.4">
      <c r="A5" s="457"/>
      <c r="B5" s="461" t="s">
        <v>6</v>
      </c>
      <c r="C5" s="463"/>
      <c r="D5" s="170" t="s">
        <v>7</v>
      </c>
      <c r="E5" s="4" t="s">
        <v>58</v>
      </c>
      <c r="F5" s="171"/>
      <c r="G5" s="461" t="s">
        <v>6</v>
      </c>
      <c r="H5" s="463"/>
      <c r="I5" s="172" t="s">
        <v>7</v>
      </c>
      <c r="J5" s="4" t="s">
        <v>58</v>
      </c>
      <c r="K5" s="171"/>
      <c r="L5" s="461" t="s">
        <v>6</v>
      </c>
      <c r="M5" s="463"/>
      <c r="N5" s="173" t="s">
        <v>7</v>
      </c>
      <c r="O5" s="174" t="s">
        <v>8</v>
      </c>
      <c r="P5" s="459"/>
    </row>
    <row r="6" spans="1:16" ht="26.25" x14ac:dyDescent="0.4">
      <c r="A6" s="175" t="s">
        <v>10</v>
      </c>
      <c r="B6" s="135">
        <v>60</v>
      </c>
      <c r="C6" s="136" t="s">
        <v>11</v>
      </c>
      <c r="D6" s="176">
        <v>4.5</v>
      </c>
      <c r="E6" s="137"/>
      <c r="F6" s="157"/>
      <c r="G6" s="129">
        <v>60</v>
      </c>
      <c r="H6" s="138" t="s">
        <v>11</v>
      </c>
      <c r="I6" s="130">
        <v>2.5</v>
      </c>
      <c r="J6" s="129"/>
      <c r="K6" s="160"/>
      <c r="L6" s="129">
        <v>10</v>
      </c>
      <c r="M6" s="129" t="s">
        <v>11</v>
      </c>
      <c r="N6" s="130">
        <v>0.42</v>
      </c>
      <c r="O6" s="163"/>
      <c r="P6" s="202">
        <f>(E6*D6)+(J6*I6)+(O6*N6/10)</f>
        <v>0</v>
      </c>
    </row>
    <row r="7" spans="1:16" ht="26.25" x14ac:dyDescent="0.4">
      <c r="A7" s="177" t="s">
        <v>12</v>
      </c>
      <c r="B7" s="118"/>
      <c r="C7" s="109"/>
      <c r="D7" s="178"/>
      <c r="E7" s="124">
        <v>1</v>
      </c>
      <c r="F7" s="158"/>
      <c r="G7" s="115">
        <v>20</v>
      </c>
      <c r="H7" s="108" t="s">
        <v>11</v>
      </c>
      <c r="I7" s="131">
        <v>2</v>
      </c>
      <c r="J7" s="115"/>
      <c r="K7" s="160"/>
      <c r="L7" s="115">
        <v>10</v>
      </c>
      <c r="M7" s="115" t="s">
        <v>11</v>
      </c>
      <c r="N7" s="131">
        <v>0.8</v>
      </c>
      <c r="O7" s="164"/>
      <c r="P7" s="203">
        <f>(E7*D7)+(J7*I7)+(O7*N7/10)</f>
        <v>0</v>
      </c>
    </row>
    <row r="8" spans="1:16" ht="26.25" x14ac:dyDescent="0.4">
      <c r="A8" s="179" t="s">
        <v>65</v>
      </c>
      <c r="B8" s="119">
        <v>20</v>
      </c>
      <c r="C8" s="110" t="s">
        <v>11</v>
      </c>
      <c r="D8" s="180">
        <v>3.2</v>
      </c>
      <c r="E8" s="125"/>
      <c r="F8" s="157"/>
      <c r="G8" s="121">
        <v>100</v>
      </c>
      <c r="H8" s="112" t="s">
        <v>11</v>
      </c>
      <c r="I8" s="132">
        <v>15</v>
      </c>
      <c r="J8" s="121"/>
      <c r="K8" s="160"/>
      <c r="L8" s="121">
        <v>10</v>
      </c>
      <c r="M8" s="121" t="s">
        <v>11</v>
      </c>
      <c r="N8" s="132">
        <v>0.8</v>
      </c>
      <c r="O8" s="165"/>
      <c r="P8" s="204">
        <f t="shared" ref="P8:P44" si="0">(E8*D8)+(J8*I8)+(O8*N8/10)</f>
        <v>0</v>
      </c>
    </row>
    <row r="9" spans="1:16" ht="26.25" x14ac:dyDescent="0.4">
      <c r="A9" s="177" t="s">
        <v>14</v>
      </c>
      <c r="B9" s="115">
        <v>20</v>
      </c>
      <c r="C9" s="108" t="s">
        <v>11</v>
      </c>
      <c r="D9" s="131">
        <v>2.5</v>
      </c>
      <c r="E9" s="126"/>
      <c r="F9" s="157"/>
      <c r="G9" s="115">
        <v>20</v>
      </c>
      <c r="H9" s="108" t="s">
        <v>11</v>
      </c>
      <c r="I9" s="131">
        <v>2</v>
      </c>
      <c r="J9" s="115"/>
      <c r="K9" s="160"/>
      <c r="L9" s="115">
        <v>10</v>
      </c>
      <c r="M9" s="115" t="s">
        <v>11</v>
      </c>
      <c r="N9" s="131">
        <v>0.56999999999999995</v>
      </c>
      <c r="O9" s="164"/>
      <c r="P9" s="203">
        <f t="shared" si="0"/>
        <v>0</v>
      </c>
    </row>
    <row r="10" spans="1:16" ht="26.25" x14ac:dyDescent="0.4">
      <c r="A10" s="179" t="s">
        <v>15</v>
      </c>
      <c r="B10" s="120"/>
      <c r="C10" s="111"/>
      <c r="D10" s="133"/>
      <c r="E10" s="127"/>
      <c r="F10" s="157"/>
      <c r="G10" s="121">
        <v>50</v>
      </c>
      <c r="H10" s="112" t="s">
        <v>11</v>
      </c>
      <c r="I10" s="132">
        <v>4.5</v>
      </c>
      <c r="J10" s="121"/>
      <c r="K10" s="160"/>
      <c r="L10" s="121">
        <v>10</v>
      </c>
      <c r="M10" s="121" t="s">
        <v>11</v>
      </c>
      <c r="N10" s="132">
        <v>0.9</v>
      </c>
      <c r="O10" s="165"/>
      <c r="P10" s="204">
        <f t="shared" si="0"/>
        <v>0</v>
      </c>
    </row>
    <row r="11" spans="1:16" ht="26.25" x14ac:dyDescent="0.4">
      <c r="A11" s="177" t="s">
        <v>16</v>
      </c>
      <c r="B11" s="115">
        <v>60</v>
      </c>
      <c r="C11" s="108" t="s">
        <v>11</v>
      </c>
      <c r="D11" s="131">
        <v>4.5</v>
      </c>
      <c r="E11" s="126"/>
      <c r="F11" s="157"/>
      <c r="G11" s="115">
        <v>60</v>
      </c>
      <c r="H11" s="108" t="s">
        <v>11</v>
      </c>
      <c r="I11" s="131">
        <v>3.5</v>
      </c>
      <c r="J11" s="115"/>
      <c r="K11" s="160"/>
      <c r="L11" s="115">
        <v>10</v>
      </c>
      <c r="M11" s="115" t="s">
        <v>11</v>
      </c>
      <c r="N11" s="131">
        <v>0.57999999999999996</v>
      </c>
      <c r="O11" s="164"/>
      <c r="P11" s="203">
        <f t="shared" si="0"/>
        <v>0</v>
      </c>
    </row>
    <row r="12" spans="1:16" ht="26.25" x14ac:dyDescent="0.4">
      <c r="A12" s="179" t="s">
        <v>17</v>
      </c>
      <c r="B12" s="121">
        <v>50</v>
      </c>
      <c r="C12" s="112" t="s">
        <v>11</v>
      </c>
      <c r="D12" s="132">
        <v>3.5</v>
      </c>
      <c r="E12" s="128"/>
      <c r="F12" s="157"/>
      <c r="G12" s="121">
        <v>50</v>
      </c>
      <c r="H12" s="112" t="s">
        <v>11</v>
      </c>
      <c r="I12" s="132">
        <v>2.5</v>
      </c>
      <c r="J12" s="121"/>
      <c r="K12" s="160"/>
      <c r="L12" s="121">
        <v>10</v>
      </c>
      <c r="M12" s="121" t="s">
        <v>11</v>
      </c>
      <c r="N12" s="132">
        <v>0.42</v>
      </c>
      <c r="O12" s="165"/>
      <c r="P12" s="204">
        <f t="shared" si="0"/>
        <v>0</v>
      </c>
    </row>
    <row r="13" spans="1:16" ht="26.25" x14ac:dyDescent="0.4">
      <c r="A13" s="177" t="s">
        <v>18</v>
      </c>
      <c r="B13" s="115">
        <v>60</v>
      </c>
      <c r="C13" s="108" t="s">
        <v>11</v>
      </c>
      <c r="D13" s="131">
        <v>3</v>
      </c>
      <c r="E13" s="126"/>
      <c r="F13" s="157"/>
      <c r="G13" s="115">
        <v>60</v>
      </c>
      <c r="H13" s="108" t="s">
        <v>11</v>
      </c>
      <c r="I13" s="131">
        <v>2.5</v>
      </c>
      <c r="J13" s="115"/>
      <c r="K13" s="160"/>
      <c r="L13" s="115">
        <v>10</v>
      </c>
      <c r="M13" s="115" t="s">
        <v>11</v>
      </c>
      <c r="N13" s="131">
        <v>0.33</v>
      </c>
      <c r="O13" s="164"/>
      <c r="P13" s="203">
        <f t="shared" si="0"/>
        <v>0</v>
      </c>
    </row>
    <row r="14" spans="1:16" ht="26.25" x14ac:dyDescent="0.4">
      <c r="A14" s="179" t="s">
        <v>19</v>
      </c>
      <c r="B14" s="121">
        <v>60</v>
      </c>
      <c r="C14" s="112" t="s">
        <v>11</v>
      </c>
      <c r="D14" s="132">
        <v>4.5</v>
      </c>
      <c r="E14" s="128"/>
      <c r="F14" s="157"/>
      <c r="G14" s="121">
        <v>60</v>
      </c>
      <c r="H14" s="112" t="s">
        <v>11</v>
      </c>
      <c r="I14" s="132">
        <v>3.5</v>
      </c>
      <c r="J14" s="121"/>
      <c r="K14" s="160"/>
      <c r="L14" s="121">
        <v>10</v>
      </c>
      <c r="M14" s="121" t="s">
        <v>11</v>
      </c>
      <c r="N14" s="132">
        <v>0.57999999999999996</v>
      </c>
      <c r="O14" s="165"/>
      <c r="P14" s="204">
        <f t="shared" si="0"/>
        <v>0</v>
      </c>
    </row>
    <row r="15" spans="1:16" ht="26.25" x14ac:dyDescent="0.4">
      <c r="A15" s="177" t="s">
        <v>20</v>
      </c>
      <c r="B15" s="115">
        <v>60</v>
      </c>
      <c r="C15" s="108" t="s">
        <v>11</v>
      </c>
      <c r="D15" s="131">
        <v>4.5</v>
      </c>
      <c r="E15" s="126"/>
      <c r="F15" s="157"/>
      <c r="G15" s="115">
        <v>60</v>
      </c>
      <c r="H15" s="108" t="s">
        <v>11</v>
      </c>
      <c r="I15" s="131">
        <v>3.5</v>
      </c>
      <c r="J15" s="115"/>
      <c r="K15" s="160"/>
      <c r="L15" s="115">
        <v>10</v>
      </c>
      <c r="M15" s="115" t="s">
        <v>11</v>
      </c>
      <c r="N15" s="131">
        <v>0.5</v>
      </c>
      <c r="O15" s="164"/>
      <c r="P15" s="203">
        <f t="shared" si="0"/>
        <v>0</v>
      </c>
    </row>
    <row r="16" spans="1:16" ht="26.25" x14ac:dyDescent="0.4">
      <c r="A16" s="179" t="s">
        <v>21</v>
      </c>
      <c r="B16" s="144"/>
      <c r="C16" s="145"/>
      <c r="D16" s="181"/>
      <c r="E16" s="146"/>
      <c r="F16" s="157"/>
      <c r="G16" s="121">
        <v>100</v>
      </c>
      <c r="H16" s="112" t="s">
        <v>11</v>
      </c>
      <c r="I16" s="132">
        <v>5.5</v>
      </c>
      <c r="J16" s="121"/>
      <c r="K16" s="160"/>
      <c r="L16" s="121">
        <v>10</v>
      </c>
      <c r="M16" s="121" t="s">
        <v>11</v>
      </c>
      <c r="N16" s="132">
        <v>0.55000000000000004</v>
      </c>
      <c r="O16" s="165"/>
      <c r="P16" s="204">
        <f t="shared" si="0"/>
        <v>0</v>
      </c>
    </row>
    <row r="17" spans="1:16" ht="26.25" x14ac:dyDescent="0.4">
      <c r="A17" s="177" t="s">
        <v>22</v>
      </c>
      <c r="B17" s="147"/>
      <c r="C17" s="148"/>
      <c r="D17" s="182"/>
      <c r="E17" s="149"/>
      <c r="F17" s="157"/>
      <c r="G17" s="115">
        <v>10</v>
      </c>
      <c r="H17" s="108" t="s">
        <v>23</v>
      </c>
      <c r="I17" s="131">
        <v>4</v>
      </c>
      <c r="J17" s="115"/>
      <c r="K17" s="160"/>
      <c r="L17" s="123"/>
      <c r="M17" s="123"/>
      <c r="N17" s="133"/>
      <c r="O17" s="166"/>
      <c r="P17" s="203">
        <f t="shared" si="0"/>
        <v>0</v>
      </c>
    </row>
    <row r="18" spans="1:16" ht="26.25" x14ac:dyDescent="0.4">
      <c r="A18" s="179" t="s">
        <v>24</v>
      </c>
      <c r="B18" s="121">
        <v>20</v>
      </c>
      <c r="C18" s="112" t="s">
        <v>11</v>
      </c>
      <c r="D18" s="132">
        <v>3</v>
      </c>
      <c r="E18" s="128"/>
      <c r="F18" s="157"/>
      <c r="G18" s="121">
        <v>20</v>
      </c>
      <c r="H18" s="112" t="s">
        <v>11</v>
      </c>
      <c r="I18" s="132">
        <v>2</v>
      </c>
      <c r="J18" s="121"/>
      <c r="K18" s="160"/>
      <c r="L18" s="121">
        <v>10</v>
      </c>
      <c r="M18" s="121" t="s">
        <v>11</v>
      </c>
      <c r="N18" s="132">
        <v>0.8</v>
      </c>
      <c r="O18" s="165"/>
      <c r="P18" s="204">
        <f t="shared" si="0"/>
        <v>0</v>
      </c>
    </row>
    <row r="19" spans="1:16" ht="26.25" x14ac:dyDescent="0.4">
      <c r="A19" s="177" t="s">
        <v>25</v>
      </c>
      <c r="B19" s="115">
        <v>60</v>
      </c>
      <c r="C19" s="108" t="s">
        <v>11</v>
      </c>
      <c r="D19" s="131">
        <v>7</v>
      </c>
      <c r="E19" s="126"/>
      <c r="F19" s="157"/>
      <c r="G19" s="115">
        <v>60</v>
      </c>
      <c r="H19" s="108" t="s">
        <v>11</v>
      </c>
      <c r="I19" s="131">
        <v>6</v>
      </c>
      <c r="J19" s="115"/>
      <c r="K19" s="160"/>
      <c r="L19" s="115">
        <v>10</v>
      </c>
      <c r="M19" s="115" t="s">
        <v>11</v>
      </c>
      <c r="N19" s="131">
        <v>0.92</v>
      </c>
      <c r="O19" s="164"/>
      <c r="P19" s="203">
        <f t="shared" si="0"/>
        <v>0</v>
      </c>
    </row>
    <row r="20" spans="1:16" ht="26.25" x14ac:dyDescent="0.4">
      <c r="A20" s="179" t="s">
        <v>26</v>
      </c>
      <c r="B20" s="120"/>
      <c r="C20" s="111"/>
      <c r="D20" s="133"/>
      <c r="E20" s="127"/>
      <c r="F20" s="157"/>
      <c r="G20" s="121">
        <v>100</v>
      </c>
      <c r="H20" s="112" t="s">
        <v>11</v>
      </c>
      <c r="I20" s="132">
        <v>7</v>
      </c>
      <c r="J20" s="121"/>
      <c r="K20" s="160"/>
      <c r="L20" s="121">
        <v>10</v>
      </c>
      <c r="M20" s="121" t="s">
        <v>11</v>
      </c>
      <c r="N20" s="132">
        <v>0.6</v>
      </c>
      <c r="O20" s="165"/>
      <c r="P20" s="204">
        <f t="shared" si="0"/>
        <v>0</v>
      </c>
    </row>
    <row r="21" spans="1:16" ht="26.25" x14ac:dyDescent="0.4">
      <c r="A21" s="177" t="s">
        <v>27</v>
      </c>
      <c r="B21" s="115">
        <v>60</v>
      </c>
      <c r="C21" s="108" t="s">
        <v>11</v>
      </c>
      <c r="D21" s="131">
        <v>7</v>
      </c>
      <c r="E21" s="126"/>
      <c r="F21" s="157"/>
      <c r="G21" s="115">
        <v>60</v>
      </c>
      <c r="H21" s="108" t="s">
        <v>11</v>
      </c>
      <c r="I21" s="131">
        <v>6</v>
      </c>
      <c r="J21" s="115"/>
      <c r="K21" s="160"/>
      <c r="L21" s="115">
        <v>10</v>
      </c>
      <c r="M21" s="115" t="s">
        <v>11</v>
      </c>
      <c r="N21" s="131">
        <v>0.95</v>
      </c>
      <c r="O21" s="164"/>
      <c r="P21" s="203">
        <f t="shared" si="0"/>
        <v>0</v>
      </c>
    </row>
    <row r="22" spans="1:16" ht="26.25" x14ac:dyDescent="0.4">
      <c r="A22" s="179" t="s">
        <v>28</v>
      </c>
      <c r="B22" s="120"/>
      <c r="C22" s="111"/>
      <c r="D22" s="133"/>
      <c r="E22" s="127"/>
      <c r="F22" s="157"/>
      <c r="G22" s="121">
        <v>100</v>
      </c>
      <c r="H22" s="112" t="s">
        <v>11</v>
      </c>
      <c r="I22" s="132">
        <v>7</v>
      </c>
      <c r="J22" s="121"/>
      <c r="K22" s="160"/>
      <c r="L22" s="121">
        <v>10</v>
      </c>
      <c r="M22" s="121" t="s">
        <v>11</v>
      </c>
      <c r="N22" s="132">
        <v>0.7</v>
      </c>
      <c r="O22" s="165"/>
      <c r="P22" s="204">
        <f t="shared" si="0"/>
        <v>0</v>
      </c>
    </row>
    <row r="23" spans="1:16" ht="26.25" x14ac:dyDescent="0.4">
      <c r="A23" s="177" t="s">
        <v>29</v>
      </c>
      <c r="B23" s="115">
        <v>20</v>
      </c>
      <c r="C23" s="108" t="s">
        <v>11</v>
      </c>
      <c r="D23" s="131">
        <v>2.5</v>
      </c>
      <c r="E23" s="126"/>
      <c r="F23" s="157"/>
      <c r="G23" s="115">
        <v>20</v>
      </c>
      <c r="H23" s="108" t="s">
        <v>11</v>
      </c>
      <c r="I23" s="131">
        <v>1.5</v>
      </c>
      <c r="J23" s="115"/>
      <c r="K23" s="160"/>
      <c r="L23" s="115">
        <v>10</v>
      </c>
      <c r="M23" s="115" t="s">
        <v>11</v>
      </c>
      <c r="N23" s="131">
        <v>0.56999999999999995</v>
      </c>
      <c r="O23" s="164"/>
      <c r="P23" s="203">
        <f t="shared" si="0"/>
        <v>0</v>
      </c>
    </row>
    <row r="24" spans="1:16" ht="26.25" x14ac:dyDescent="0.4">
      <c r="A24" s="179" t="s">
        <v>30</v>
      </c>
      <c r="B24" s="121">
        <v>50</v>
      </c>
      <c r="C24" s="112" t="s">
        <v>11</v>
      </c>
      <c r="D24" s="132">
        <v>6.5</v>
      </c>
      <c r="E24" s="128"/>
      <c r="F24" s="157"/>
      <c r="G24" s="121">
        <v>50</v>
      </c>
      <c r="H24" s="112" t="s">
        <v>11</v>
      </c>
      <c r="I24" s="132">
        <v>5.5</v>
      </c>
      <c r="J24" s="121"/>
      <c r="K24" s="160"/>
      <c r="L24" s="121">
        <v>10</v>
      </c>
      <c r="M24" s="121" t="s">
        <v>11</v>
      </c>
      <c r="N24" s="132">
        <v>1</v>
      </c>
      <c r="O24" s="165"/>
      <c r="P24" s="204">
        <f t="shared" si="0"/>
        <v>0</v>
      </c>
    </row>
    <row r="25" spans="1:16" ht="26.25" x14ac:dyDescent="0.4">
      <c r="A25" s="177" t="s">
        <v>54</v>
      </c>
      <c r="B25" s="115">
        <v>40</v>
      </c>
      <c r="C25" s="108" t="s">
        <v>11</v>
      </c>
      <c r="D25" s="131">
        <v>4</v>
      </c>
      <c r="E25" s="126"/>
      <c r="F25" s="157"/>
      <c r="G25" s="115">
        <v>40</v>
      </c>
      <c r="H25" s="108" t="s">
        <v>11</v>
      </c>
      <c r="I25" s="131">
        <v>3</v>
      </c>
      <c r="J25" s="115"/>
      <c r="K25" s="160"/>
      <c r="L25" s="115">
        <v>10</v>
      </c>
      <c r="M25" s="115" t="s">
        <v>11</v>
      </c>
      <c r="N25" s="131">
        <v>0.75</v>
      </c>
      <c r="O25" s="164"/>
      <c r="P25" s="203">
        <f t="shared" si="0"/>
        <v>0</v>
      </c>
    </row>
    <row r="26" spans="1:16" ht="26.25" x14ac:dyDescent="0.4">
      <c r="A26" s="179" t="s">
        <v>31</v>
      </c>
      <c r="B26" s="122"/>
      <c r="C26" s="113"/>
      <c r="D26" s="133"/>
      <c r="E26" s="127"/>
      <c r="F26" s="157"/>
      <c r="G26" s="121">
        <v>10</v>
      </c>
      <c r="H26" s="112" t="s">
        <v>11</v>
      </c>
      <c r="I26" s="132">
        <v>2</v>
      </c>
      <c r="J26" s="121"/>
      <c r="K26" s="160"/>
      <c r="L26" s="121">
        <v>10</v>
      </c>
      <c r="M26" s="121" t="s">
        <v>11</v>
      </c>
      <c r="N26" s="132">
        <v>2</v>
      </c>
      <c r="O26" s="165"/>
      <c r="P26" s="204">
        <f t="shared" si="0"/>
        <v>0</v>
      </c>
    </row>
    <row r="27" spans="1:16" ht="26.25" x14ac:dyDescent="0.4">
      <c r="A27" s="177" t="s">
        <v>32</v>
      </c>
      <c r="B27" s="115">
        <v>25</v>
      </c>
      <c r="C27" s="108" t="s">
        <v>11</v>
      </c>
      <c r="D27" s="131">
        <v>2.5</v>
      </c>
      <c r="E27" s="126"/>
      <c r="F27" s="157"/>
      <c r="G27" s="115">
        <v>25</v>
      </c>
      <c r="H27" s="108" t="s">
        <v>11</v>
      </c>
      <c r="I27" s="131">
        <v>1.5</v>
      </c>
      <c r="J27" s="115"/>
      <c r="K27" s="160"/>
      <c r="L27" s="115">
        <v>10</v>
      </c>
      <c r="M27" s="115" t="s">
        <v>11</v>
      </c>
      <c r="N27" s="131">
        <v>0.56999999999999995</v>
      </c>
      <c r="O27" s="164"/>
      <c r="P27" s="203">
        <f t="shared" si="0"/>
        <v>0</v>
      </c>
    </row>
    <row r="28" spans="1:16" ht="26.25" x14ac:dyDescent="0.4">
      <c r="A28" s="179" t="s">
        <v>56</v>
      </c>
      <c r="B28" s="150"/>
      <c r="C28" s="151"/>
      <c r="D28" s="181"/>
      <c r="E28" s="146"/>
      <c r="F28" s="157"/>
      <c r="G28" s="121" t="s">
        <v>33</v>
      </c>
      <c r="H28" s="112" t="s">
        <v>11</v>
      </c>
      <c r="I28" s="132">
        <v>1</v>
      </c>
      <c r="J28" s="121"/>
      <c r="K28" s="160"/>
      <c r="L28" s="121">
        <v>1</v>
      </c>
      <c r="M28" s="121" t="s">
        <v>34</v>
      </c>
      <c r="N28" s="132">
        <v>1</v>
      </c>
      <c r="O28" s="165"/>
      <c r="P28" s="204">
        <f t="shared" si="0"/>
        <v>0</v>
      </c>
    </row>
    <row r="29" spans="1:16" ht="26.25" x14ac:dyDescent="0.4">
      <c r="A29" s="177" t="s">
        <v>48</v>
      </c>
      <c r="B29" s="152"/>
      <c r="C29" s="153"/>
      <c r="D29" s="183"/>
      <c r="E29" s="154"/>
      <c r="F29" s="157"/>
      <c r="G29" s="115">
        <v>25</v>
      </c>
      <c r="H29" s="108" t="s">
        <v>11</v>
      </c>
      <c r="I29" s="131">
        <v>2.5</v>
      </c>
      <c r="J29" s="115"/>
      <c r="K29" s="160"/>
      <c r="L29" s="115">
        <v>10</v>
      </c>
      <c r="M29" s="115" t="s">
        <v>11</v>
      </c>
      <c r="N29" s="131">
        <v>1</v>
      </c>
      <c r="O29" s="164"/>
      <c r="P29" s="203">
        <f t="shared" si="0"/>
        <v>0</v>
      </c>
    </row>
    <row r="30" spans="1:16" ht="26.25" x14ac:dyDescent="0.4">
      <c r="A30" s="179" t="s">
        <v>49</v>
      </c>
      <c r="B30" s="147"/>
      <c r="C30" s="148"/>
      <c r="D30" s="182"/>
      <c r="E30" s="149"/>
      <c r="F30" s="157"/>
      <c r="G30" s="121">
        <v>10</v>
      </c>
      <c r="H30" s="112" t="s">
        <v>23</v>
      </c>
      <c r="I30" s="132">
        <v>4</v>
      </c>
      <c r="J30" s="121"/>
      <c r="K30" s="160"/>
      <c r="L30" s="123"/>
      <c r="M30" s="123"/>
      <c r="N30" s="133"/>
      <c r="O30" s="166"/>
      <c r="P30" s="204">
        <f t="shared" si="0"/>
        <v>0</v>
      </c>
    </row>
    <row r="31" spans="1:16" ht="26.25" x14ac:dyDescent="0.4">
      <c r="A31" s="177" t="s">
        <v>35</v>
      </c>
      <c r="B31" s="115">
        <v>20</v>
      </c>
      <c r="C31" s="108" t="s">
        <v>11</v>
      </c>
      <c r="D31" s="131">
        <v>3</v>
      </c>
      <c r="E31" s="126"/>
      <c r="F31" s="157"/>
      <c r="G31" s="115">
        <v>20</v>
      </c>
      <c r="H31" s="108" t="s">
        <v>11</v>
      </c>
      <c r="I31" s="131">
        <v>2</v>
      </c>
      <c r="J31" s="115"/>
      <c r="K31" s="160"/>
      <c r="L31" s="115">
        <v>10</v>
      </c>
      <c r="M31" s="115" t="s">
        <v>11</v>
      </c>
      <c r="N31" s="131">
        <v>1</v>
      </c>
      <c r="O31" s="164"/>
      <c r="P31" s="203">
        <f t="shared" si="0"/>
        <v>0</v>
      </c>
    </row>
    <row r="32" spans="1:16" ht="26.25" x14ac:dyDescent="0.4">
      <c r="A32" s="179" t="s">
        <v>36</v>
      </c>
      <c r="B32" s="121">
        <v>60</v>
      </c>
      <c r="C32" s="112" t="s">
        <v>11</v>
      </c>
      <c r="D32" s="132">
        <v>5.5</v>
      </c>
      <c r="E32" s="128"/>
      <c r="F32" s="157"/>
      <c r="G32" s="121">
        <v>60</v>
      </c>
      <c r="H32" s="112" t="s">
        <v>11</v>
      </c>
      <c r="I32" s="132">
        <v>4.5</v>
      </c>
      <c r="J32" s="121"/>
      <c r="K32" s="160"/>
      <c r="L32" s="121">
        <v>10</v>
      </c>
      <c r="M32" s="121" t="s">
        <v>11</v>
      </c>
      <c r="N32" s="132">
        <v>0.75</v>
      </c>
      <c r="O32" s="165"/>
      <c r="P32" s="204">
        <f t="shared" si="0"/>
        <v>0</v>
      </c>
    </row>
    <row r="33" spans="1:16" ht="26.25" x14ac:dyDescent="0.4">
      <c r="A33" s="177" t="s">
        <v>37</v>
      </c>
      <c r="B33" s="115">
        <v>60</v>
      </c>
      <c r="C33" s="108" t="s">
        <v>11</v>
      </c>
      <c r="D33" s="131">
        <v>5.5</v>
      </c>
      <c r="E33" s="126"/>
      <c r="F33" s="157"/>
      <c r="G33" s="115">
        <v>60</v>
      </c>
      <c r="H33" s="108" t="s">
        <v>11</v>
      </c>
      <c r="I33" s="131">
        <v>4.5</v>
      </c>
      <c r="J33" s="115"/>
      <c r="K33" s="160"/>
      <c r="L33" s="115">
        <v>10</v>
      </c>
      <c r="M33" s="115" t="s">
        <v>11</v>
      </c>
      <c r="N33" s="131">
        <v>0.75</v>
      </c>
      <c r="O33" s="164"/>
      <c r="P33" s="203">
        <f t="shared" si="0"/>
        <v>0</v>
      </c>
    </row>
    <row r="34" spans="1:16" ht="26.25" x14ac:dyDescent="0.4">
      <c r="A34" s="179" t="s">
        <v>55</v>
      </c>
      <c r="B34" s="121">
        <v>20</v>
      </c>
      <c r="C34" s="112" t="s">
        <v>11</v>
      </c>
      <c r="D34" s="132">
        <v>2.5</v>
      </c>
      <c r="E34" s="128"/>
      <c r="F34" s="157"/>
      <c r="G34" s="121">
        <v>20</v>
      </c>
      <c r="H34" s="112" t="s">
        <v>11</v>
      </c>
      <c r="I34" s="132">
        <v>1.5</v>
      </c>
      <c r="J34" s="121"/>
      <c r="K34" s="160"/>
      <c r="L34" s="121">
        <v>10</v>
      </c>
      <c r="M34" s="121" t="s">
        <v>11</v>
      </c>
      <c r="N34" s="132">
        <v>0.8</v>
      </c>
      <c r="O34" s="165"/>
      <c r="P34" s="204">
        <f t="shared" si="0"/>
        <v>0</v>
      </c>
    </row>
    <row r="35" spans="1:16" ht="26.25" x14ac:dyDescent="0.4">
      <c r="A35" s="177" t="s">
        <v>38</v>
      </c>
      <c r="B35" s="123"/>
      <c r="C35" s="114"/>
      <c r="D35" s="133"/>
      <c r="E35" s="127"/>
      <c r="F35" s="157"/>
      <c r="G35" s="115">
        <v>30</v>
      </c>
      <c r="H35" s="108" t="s">
        <v>11</v>
      </c>
      <c r="I35" s="131">
        <v>2</v>
      </c>
      <c r="J35" s="115"/>
      <c r="K35" s="160"/>
      <c r="L35" s="115">
        <v>10</v>
      </c>
      <c r="M35" s="115" t="s">
        <v>11</v>
      </c>
      <c r="N35" s="131">
        <v>0.67</v>
      </c>
      <c r="O35" s="164"/>
      <c r="P35" s="203">
        <f t="shared" si="0"/>
        <v>0</v>
      </c>
    </row>
    <row r="36" spans="1:16" ht="26.25" x14ac:dyDescent="0.4">
      <c r="A36" s="179" t="s">
        <v>50</v>
      </c>
      <c r="B36" s="121">
        <v>55</v>
      </c>
      <c r="C36" s="112" t="s">
        <v>11</v>
      </c>
      <c r="D36" s="132">
        <v>5.5</v>
      </c>
      <c r="E36" s="128"/>
      <c r="F36" s="157"/>
      <c r="G36" s="121">
        <v>55</v>
      </c>
      <c r="H36" s="112" t="s">
        <v>11</v>
      </c>
      <c r="I36" s="132">
        <v>5</v>
      </c>
      <c r="J36" s="121"/>
      <c r="K36" s="160"/>
      <c r="L36" s="121">
        <v>10</v>
      </c>
      <c r="M36" s="121" t="s">
        <v>11</v>
      </c>
      <c r="N36" s="132">
        <v>0.83</v>
      </c>
      <c r="O36" s="165"/>
      <c r="P36" s="204">
        <f t="shared" si="0"/>
        <v>0</v>
      </c>
    </row>
    <row r="37" spans="1:16" ht="26.25" x14ac:dyDescent="0.4">
      <c r="A37" s="177" t="s">
        <v>57</v>
      </c>
      <c r="B37" s="115">
        <v>55</v>
      </c>
      <c r="C37" s="108" t="s">
        <v>11</v>
      </c>
      <c r="D37" s="131">
        <v>3</v>
      </c>
      <c r="E37" s="126"/>
      <c r="F37" s="157"/>
      <c r="G37" s="115">
        <v>55</v>
      </c>
      <c r="H37" s="108" t="s">
        <v>11</v>
      </c>
      <c r="I37" s="131">
        <v>2</v>
      </c>
      <c r="J37" s="115"/>
      <c r="K37" s="160"/>
      <c r="L37" s="115">
        <v>10</v>
      </c>
      <c r="M37" s="115" t="s">
        <v>11</v>
      </c>
      <c r="N37" s="131">
        <v>0.3</v>
      </c>
      <c r="O37" s="164"/>
      <c r="P37" s="203">
        <f t="shared" si="0"/>
        <v>0</v>
      </c>
    </row>
    <row r="38" spans="1:16" ht="26.25" x14ac:dyDescent="0.4">
      <c r="A38" s="184" t="s">
        <v>51</v>
      </c>
      <c r="B38" s="121">
        <v>55</v>
      </c>
      <c r="C38" s="112" t="s">
        <v>11</v>
      </c>
      <c r="D38" s="132">
        <v>6.5</v>
      </c>
      <c r="E38" s="128"/>
      <c r="F38" s="157"/>
      <c r="G38" s="121">
        <v>55</v>
      </c>
      <c r="H38" s="112" t="s">
        <v>11</v>
      </c>
      <c r="I38" s="132">
        <v>5.5</v>
      </c>
      <c r="J38" s="121"/>
      <c r="K38" s="160"/>
      <c r="L38" s="121">
        <v>10</v>
      </c>
      <c r="M38" s="121" t="s">
        <v>11</v>
      </c>
      <c r="N38" s="132">
        <v>1</v>
      </c>
      <c r="O38" s="165"/>
      <c r="P38" s="204">
        <f t="shared" si="0"/>
        <v>0</v>
      </c>
    </row>
    <row r="39" spans="1:16" ht="26.25" x14ac:dyDescent="0.4">
      <c r="A39" s="177" t="s">
        <v>39</v>
      </c>
      <c r="B39" s="115">
        <v>35</v>
      </c>
      <c r="C39" s="108" t="s">
        <v>11</v>
      </c>
      <c r="D39" s="131">
        <v>3</v>
      </c>
      <c r="E39" s="126"/>
      <c r="F39" s="157"/>
      <c r="G39" s="115">
        <v>35</v>
      </c>
      <c r="H39" s="108" t="s">
        <v>11</v>
      </c>
      <c r="I39" s="131">
        <v>2</v>
      </c>
      <c r="J39" s="115"/>
      <c r="K39" s="160"/>
      <c r="L39" s="115">
        <v>10</v>
      </c>
      <c r="M39" s="115" t="s">
        <v>11</v>
      </c>
      <c r="N39" s="131">
        <v>0.56999999999999995</v>
      </c>
      <c r="O39" s="164"/>
      <c r="P39" s="203">
        <f t="shared" si="0"/>
        <v>0</v>
      </c>
    </row>
    <row r="40" spans="1:16" ht="26.25" x14ac:dyDescent="0.4">
      <c r="A40" s="179" t="s">
        <v>40</v>
      </c>
      <c r="B40" s="150"/>
      <c r="C40" s="151"/>
      <c r="D40" s="181"/>
      <c r="E40" s="146"/>
      <c r="F40" s="157"/>
      <c r="G40" s="121">
        <v>100</v>
      </c>
      <c r="H40" s="112" t="s">
        <v>11</v>
      </c>
      <c r="I40" s="132">
        <v>6</v>
      </c>
      <c r="J40" s="121"/>
      <c r="K40" s="160"/>
      <c r="L40" s="121">
        <v>10</v>
      </c>
      <c r="M40" s="121" t="s">
        <v>11</v>
      </c>
      <c r="N40" s="132">
        <v>0.6</v>
      </c>
      <c r="O40" s="165"/>
      <c r="P40" s="204">
        <f t="shared" si="0"/>
        <v>0</v>
      </c>
    </row>
    <row r="41" spans="1:16" ht="26.25" x14ac:dyDescent="0.4">
      <c r="A41" s="177" t="s">
        <v>41</v>
      </c>
      <c r="B41" s="152"/>
      <c r="C41" s="153"/>
      <c r="D41" s="183"/>
      <c r="E41" s="154"/>
      <c r="F41" s="157"/>
      <c r="G41" s="115">
        <v>10</v>
      </c>
      <c r="H41" s="108" t="s">
        <v>23</v>
      </c>
      <c r="I41" s="131">
        <v>4</v>
      </c>
      <c r="J41" s="115"/>
      <c r="K41" s="160"/>
      <c r="L41" s="123"/>
      <c r="M41" s="123"/>
      <c r="N41" s="133"/>
      <c r="O41" s="166"/>
      <c r="P41" s="203">
        <f t="shared" si="0"/>
        <v>0</v>
      </c>
    </row>
    <row r="42" spans="1:16" ht="26.25" x14ac:dyDescent="0.4">
      <c r="A42" s="179" t="s">
        <v>42</v>
      </c>
      <c r="B42" s="155"/>
      <c r="C42" s="156"/>
      <c r="D42" s="183"/>
      <c r="E42" s="154"/>
      <c r="F42" s="157"/>
      <c r="G42" s="121">
        <v>100</v>
      </c>
      <c r="H42" s="112" t="s">
        <v>11</v>
      </c>
      <c r="I42" s="132">
        <v>6</v>
      </c>
      <c r="J42" s="121"/>
      <c r="K42" s="160"/>
      <c r="L42" s="121">
        <v>10</v>
      </c>
      <c r="M42" s="121" t="s">
        <v>11</v>
      </c>
      <c r="N42" s="132">
        <v>0.6</v>
      </c>
      <c r="O42" s="165"/>
      <c r="P42" s="204">
        <f t="shared" si="0"/>
        <v>0</v>
      </c>
    </row>
    <row r="43" spans="1:16" ht="26.25" x14ac:dyDescent="0.4">
      <c r="A43" s="177" t="s">
        <v>43</v>
      </c>
      <c r="B43" s="147"/>
      <c r="C43" s="148"/>
      <c r="D43" s="182"/>
      <c r="E43" s="149"/>
      <c r="F43" s="157"/>
      <c r="G43" s="115">
        <v>10</v>
      </c>
      <c r="H43" s="108" t="s">
        <v>23</v>
      </c>
      <c r="I43" s="131">
        <v>4</v>
      </c>
      <c r="J43" s="115"/>
      <c r="K43" s="160"/>
      <c r="L43" s="123"/>
      <c r="M43" s="123"/>
      <c r="N43" s="133"/>
      <c r="O43" s="166"/>
      <c r="P43" s="203">
        <f t="shared" si="0"/>
        <v>0</v>
      </c>
    </row>
    <row r="44" spans="1:16" ht="26.25" x14ac:dyDescent="0.4">
      <c r="A44" s="185" t="s">
        <v>44</v>
      </c>
      <c r="B44" s="139">
        <v>25</v>
      </c>
      <c r="C44" s="140" t="s">
        <v>11</v>
      </c>
      <c r="D44" s="186">
        <v>2.5</v>
      </c>
      <c r="E44" s="141"/>
      <c r="F44" s="159"/>
      <c r="G44" s="142">
        <v>25</v>
      </c>
      <c r="H44" s="143" t="s">
        <v>11</v>
      </c>
      <c r="I44" s="134">
        <v>1.5</v>
      </c>
      <c r="J44" s="142"/>
      <c r="K44" s="161"/>
      <c r="L44" s="142">
        <v>10</v>
      </c>
      <c r="M44" s="142" t="s">
        <v>11</v>
      </c>
      <c r="N44" s="134">
        <v>0.56999999999999995</v>
      </c>
      <c r="O44" s="167"/>
      <c r="P44" s="205">
        <f t="shared" si="0"/>
        <v>0</v>
      </c>
    </row>
    <row r="45" spans="1:16" x14ac:dyDescent="0.25">
      <c r="K45" s="116"/>
    </row>
    <row r="46" spans="1:16" s="162" customFormat="1" ht="26.25" x14ac:dyDescent="0.4">
      <c r="A46" s="197" t="s">
        <v>64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198"/>
      <c r="M46" s="200"/>
      <c r="N46" s="199" t="s">
        <v>67</v>
      </c>
      <c r="O46" s="198" t="s">
        <v>45</v>
      </c>
      <c r="P46" s="24" t="s">
        <v>60</v>
      </c>
    </row>
    <row r="47" spans="1:16" s="162" customFormat="1" ht="26.25" x14ac:dyDescent="0.4">
      <c r="A47" s="194" t="s">
        <v>52</v>
      </c>
      <c r="B47" s="195"/>
      <c r="C47" s="195"/>
      <c r="D47" s="195"/>
      <c r="E47" s="195"/>
      <c r="F47" s="195"/>
      <c r="G47" s="195"/>
      <c r="H47" s="195"/>
      <c r="I47" s="201"/>
      <c r="J47" s="201"/>
      <c r="K47" s="195"/>
      <c r="L47" s="195"/>
      <c r="M47" s="201"/>
      <c r="N47" s="196">
        <v>2</v>
      </c>
      <c r="O47" s="193"/>
      <c r="P47" s="206">
        <f>O47*N47</f>
        <v>0</v>
      </c>
    </row>
    <row r="48" spans="1:16" ht="26.25" x14ac:dyDescent="0.4">
      <c r="K48" s="187"/>
      <c r="L48" s="187"/>
      <c r="M48" s="187"/>
      <c r="N48" s="187"/>
      <c r="O48" s="187"/>
      <c r="P48" s="188"/>
    </row>
    <row r="49" spans="11:17" ht="26.25" x14ac:dyDescent="0.4">
      <c r="K49" s="189"/>
      <c r="L49" s="189"/>
      <c r="M49" s="189"/>
      <c r="N49" s="460" t="s">
        <v>61</v>
      </c>
      <c r="O49" s="460"/>
      <c r="P49" s="207">
        <f>SUM(P6:P44)</f>
        <v>0</v>
      </c>
    </row>
    <row r="50" spans="11:17" ht="30.75" x14ac:dyDescent="0.4">
      <c r="K50" s="189"/>
      <c r="L50" s="189"/>
      <c r="M50" s="189"/>
      <c r="N50" s="460" t="s">
        <v>63</v>
      </c>
      <c r="O50" s="460"/>
      <c r="P50" s="210">
        <f>SUM(P47)</f>
        <v>0</v>
      </c>
    </row>
    <row r="51" spans="11:17" ht="30.75" x14ac:dyDescent="0.4">
      <c r="K51" s="187"/>
      <c r="L51" s="187"/>
      <c r="M51" s="187"/>
      <c r="N51" s="190" t="s">
        <v>66</v>
      </c>
      <c r="O51" s="191"/>
      <c r="P51" s="209">
        <f>(P50+P49)*O51</f>
        <v>0</v>
      </c>
      <c r="Q51" s="192">
        <v>0.1</v>
      </c>
    </row>
    <row r="52" spans="11:17" ht="28.5" x14ac:dyDescent="0.4">
      <c r="K52" s="189"/>
      <c r="L52" s="189"/>
      <c r="M52" s="189"/>
      <c r="N52" s="460" t="s">
        <v>59</v>
      </c>
      <c r="O52" s="460"/>
      <c r="P52" s="208">
        <f>P49+P50-P51</f>
        <v>0</v>
      </c>
      <c r="Q52" s="192">
        <v>0.2</v>
      </c>
    </row>
    <row r="53" spans="11:17" ht="26.25" x14ac:dyDescent="0.4">
      <c r="Q53" s="192">
        <v>0.3</v>
      </c>
    </row>
    <row r="54" spans="11:17" ht="26.25" x14ac:dyDescent="0.4">
      <c r="Q54" s="192">
        <v>0.4</v>
      </c>
    </row>
    <row r="55" spans="11:17" ht="26.25" x14ac:dyDescent="0.4">
      <c r="Q55" s="192">
        <v>0.5</v>
      </c>
    </row>
  </sheetData>
  <mergeCells count="11">
    <mergeCell ref="A4:A5"/>
    <mergeCell ref="P4:P5"/>
    <mergeCell ref="N49:O49"/>
    <mergeCell ref="N50:O50"/>
    <mergeCell ref="N52:O52"/>
    <mergeCell ref="B4:D4"/>
    <mergeCell ref="G4:I4"/>
    <mergeCell ref="L4:N4"/>
    <mergeCell ref="B5:C5"/>
    <mergeCell ref="G5:H5"/>
    <mergeCell ref="L5:M5"/>
  </mergeCells>
  <dataValidations count="1">
    <dataValidation type="list" allowBlank="1" showInputMessage="1" showErrorMessage="1" sqref="O51">
      <formula1>$Q$51:$Q$55</formula1>
    </dataValidation>
  </dataValidations>
  <pageMargins left="0.7" right="0.7" top="0.75" bottom="0.75" header="0.3" footer="0.3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abSelected="1" topLeftCell="A4" zoomScale="50" zoomScaleNormal="50" workbookViewId="0">
      <selection activeCell="J33" sqref="J33"/>
    </sheetView>
  </sheetViews>
  <sheetFormatPr baseColWidth="10" defaultRowHeight="26.25" x14ac:dyDescent="0.4"/>
  <cols>
    <col min="1" max="1" width="8.7109375" style="324" customWidth="1"/>
    <col min="2" max="2" width="59.42578125" style="162" customWidth="1"/>
    <col min="3" max="3" width="7.5703125" style="162" customWidth="1"/>
    <col min="4" max="4" width="5.7109375" style="162" customWidth="1"/>
    <col min="5" max="5" width="17.7109375" style="162" customWidth="1"/>
    <col min="6" max="6" width="22.42578125" style="162" customWidth="1"/>
    <col min="7" max="7" width="2.7109375" style="162" customWidth="1"/>
    <col min="8" max="8" width="7.5703125" style="162" customWidth="1"/>
    <col min="9" max="9" width="7.7109375" style="162" customWidth="1"/>
    <col min="10" max="10" width="18.5703125" style="162" customWidth="1"/>
    <col min="11" max="11" width="22.42578125" style="162" customWidth="1"/>
    <col min="12" max="12" width="2.7109375" style="162" customWidth="1"/>
    <col min="13" max="13" width="7.5703125" style="162" customWidth="1"/>
    <col min="14" max="14" width="5.7109375" style="162" customWidth="1"/>
    <col min="15" max="15" width="17.7109375" style="162" customWidth="1"/>
    <col min="16" max="16" width="22.42578125" style="162" customWidth="1"/>
    <col min="17" max="17" width="25.7109375" style="162" customWidth="1"/>
    <col min="18" max="18" width="1.5703125" style="162" customWidth="1"/>
    <col min="19" max="16384" width="11.42578125" style="162"/>
  </cols>
  <sheetData>
    <row r="1" spans="1:17" ht="26.25" customHeight="1" x14ac:dyDescent="0.4">
      <c r="B1" s="486" t="s">
        <v>82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</row>
    <row r="2" spans="1:17" x14ac:dyDescent="0.4"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</row>
    <row r="3" spans="1:17" x14ac:dyDescent="0.4"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</row>
    <row r="4" spans="1:17" x14ac:dyDescent="0.4"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</row>
    <row r="5" spans="1:17" x14ac:dyDescent="0.4"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</row>
    <row r="6" spans="1:17" x14ac:dyDescent="0.4"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</row>
    <row r="7" spans="1:17" x14ac:dyDescent="0.4"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</row>
    <row r="8" spans="1:17" ht="28.5" x14ac:dyDescent="0.45">
      <c r="A8" s="488" t="s">
        <v>69</v>
      </c>
      <c r="B8" s="491" t="s">
        <v>94</v>
      </c>
      <c r="C8" s="493" t="s">
        <v>0</v>
      </c>
      <c r="D8" s="494"/>
      <c r="E8" s="495"/>
      <c r="F8" s="314" t="s">
        <v>1</v>
      </c>
      <c r="G8" s="317"/>
      <c r="H8" s="496" t="s">
        <v>62</v>
      </c>
      <c r="I8" s="496"/>
      <c r="J8" s="496"/>
      <c r="K8" s="314" t="s">
        <v>1</v>
      </c>
      <c r="L8" s="317"/>
      <c r="M8" s="497" t="s">
        <v>3</v>
      </c>
      <c r="N8" s="498"/>
      <c r="O8" s="499"/>
      <c r="P8" s="318" t="s">
        <v>1</v>
      </c>
      <c r="Q8" s="500" t="s">
        <v>60</v>
      </c>
    </row>
    <row r="9" spans="1:17" ht="28.5" x14ac:dyDescent="0.45">
      <c r="A9" s="489"/>
      <c r="B9" s="492"/>
      <c r="C9" s="493" t="s">
        <v>6</v>
      </c>
      <c r="D9" s="495"/>
      <c r="E9" s="319" t="s">
        <v>7</v>
      </c>
      <c r="F9" s="314" t="s">
        <v>93</v>
      </c>
      <c r="G9" s="320"/>
      <c r="H9" s="493" t="s">
        <v>6</v>
      </c>
      <c r="I9" s="495"/>
      <c r="J9" s="321" t="s">
        <v>7</v>
      </c>
      <c r="K9" s="314" t="s">
        <v>93</v>
      </c>
      <c r="L9" s="320"/>
      <c r="M9" s="493" t="s">
        <v>6</v>
      </c>
      <c r="N9" s="495"/>
      <c r="O9" s="322" t="s">
        <v>7</v>
      </c>
      <c r="P9" s="323" t="s">
        <v>8</v>
      </c>
      <c r="Q9" s="501"/>
    </row>
    <row r="10" spans="1:17" ht="28.5" customHeight="1" x14ac:dyDescent="0.45">
      <c r="A10" s="489"/>
      <c r="B10" s="213" t="s">
        <v>10</v>
      </c>
      <c r="C10" s="214">
        <v>60</v>
      </c>
      <c r="D10" s="215" t="s">
        <v>11</v>
      </c>
      <c r="E10" s="216">
        <v>4.5</v>
      </c>
      <c r="F10" s="217"/>
      <c r="G10" s="218"/>
      <c r="H10" s="219">
        <v>60</v>
      </c>
      <c r="I10" s="220" t="s">
        <v>11</v>
      </c>
      <c r="J10" s="221">
        <v>2.5</v>
      </c>
      <c r="K10" s="219"/>
      <c r="L10" s="222"/>
      <c r="M10" s="219">
        <v>10</v>
      </c>
      <c r="N10" s="219" t="s">
        <v>11</v>
      </c>
      <c r="O10" s="221">
        <v>0.42</v>
      </c>
      <c r="P10" s="223"/>
      <c r="Q10" s="224">
        <f>(F10*E10)+(K10*J10)+(P10*O10/10)</f>
        <v>0</v>
      </c>
    </row>
    <row r="11" spans="1:17" ht="28.5" x14ac:dyDescent="0.45">
      <c r="A11" s="489"/>
      <c r="B11" s="225" t="s">
        <v>12</v>
      </c>
      <c r="C11" s="226"/>
      <c r="D11" s="227"/>
      <c r="E11" s="228"/>
      <c r="F11" s="229">
        <v>1</v>
      </c>
      <c r="G11" s="230"/>
      <c r="H11" s="231">
        <v>20</v>
      </c>
      <c r="I11" s="232" t="s">
        <v>11</v>
      </c>
      <c r="J11" s="233">
        <v>2</v>
      </c>
      <c r="K11" s="231"/>
      <c r="L11" s="222"/>
      <c r="M11" s="231">
        <v>10</v>
      </c>
      <c r="N11" s="231" t="s">
        <v>11</v>
      </c>
      <c r="O11" s="233">
        <v>0.8</v>
      </c>
      <c r="P11" s="234"/>
      <c r="Q11" s="235">
        <f>(F11*E11)+(K11*J11)+(P11*O11/10)</f>
        <v>0</v>
      </c>
    </row>
    <row r="12" spans="1:17" ht="28.5" x14ac:dyDescent="0.45">
      <c r="A12" s="489"/>
      <c r="B12" s="236" t="s">
        <v>89</v>
      </c>
      <c r="C12" s="237">
        <v>20</v>
      </c>
      <c r="D12" s="238" t="s">
        <v>11</v>
      </c>
      <c r="E12" s="239">
        <v>3.2</v>
      </c>
      <c r="F12" s="240"/>
      <c r="G12" s="218"/>
      <c r="H12" s="241">
        <v>100</v>
      </c>
      <c r="I12" s="242" t="s">
        <v>11</v>
      </c>
      <c r="J12" s="243">
        <v>15</v>
      </c>
      <c r="K12" s="241"/>
      <c r="L12" s="222"/>
      <c r="M12" s="241">
        <v>10</v>
      </c>
      <c r="N12" s="241" t="s">
        <v>11</v>
      </c>
      <c r="O12" s="243">
        <v>0.8</v>
      </c>
      <c r="P12" s="244"/>
      <c r="Q12" s="245">
        <f t="shared" ref="Q12:Q48" si="0">(F12*E12)+(K12*J12)+(P12*O12/10)</f>
        <v>0</v>
      </c>
    </row>
    <row r="13" spans="1:17" ht="28.5" x14ac:dyDescent="0.45">
      <c r="A13" s="489"/>
      <c r="B13" s="225" t="s">
        <v>14</v>
      </c>
      <c r="C13" s="231">
        <v>20</v>
      </c>
      <c r="D13" s="232" t="s">
        <v>11</v>
      </c>
      <c r="E13" s="233">
        <v>2.5</v>
      </c>
      <c r="F13" s="246"/>
      <c r="G13" s="218"/>
      <c r="H13" s="231">
        <v>20</v>
      </c>
      <c r="I13" s="232" t="s">
        <v>11</v>
      </c>
      <c r="J13" s="233">
        <v>2</v>
      </c>
      <c r="K13" s="231"/>
      <c r="L13" s="222"/>
      <c r="M13" s="231">
        <v>10</v>
      </c>
      <c r="N13" s="231" t="s">
        <v>11</v>
      </c>
      <c r="O13" s="233">
        <v>0.56999999999999995</v>
      </c>
      <c r="P13" s="234"/>
      <c r="Q13" s="235">
        <f t="shared" si="0"/>
        <v>0</v>
      </c>
    </row>
    <row r="14" spans="1:17" ht="28.5" x14ac:dyDescent="0.45">
      <c r="A14" s="489"/>
      <c r="B14" s="236" t="s">
        <v>15</v>
      </c>
      <c r="C14" s="247"/>
      <c r="D14" s="248"/>
      <c r="E14" s="249"/>
      <c r="F14" s="250"/>
      <c r="G14" s="218"/>
      <c r="H14" s="241">
        <v>50</v>
      </c>
      <c r="I14" s="242" t="s">
        <v>11</v>
      </c>
      <c r="J14" s="243">
        <v>4.5</v>
      </c>
      <c r="K14" s="241"/>
      <c r="L14" s="222"/>
      <c r="M14" s="241">
        <v>10</v>
      </c>
      <c r="N14" s="241" t="s">
        <v>11</v>
      </c>
      <c r="O14" s="243">
        <v>0.9</v>
      </c>
      <c r="P14" s="244"/>
      <c r="Q14" s="245">
        <f t="shared" si="0"/>
        <v>0</v>
      </c>
    </row>
    <row r="15" spans="1:17" ht="28.5" x14ac:dyDescent="0.45">
      <c r="A15" s="489"/>
      <c r="B15" s="225" t="s">
        <v>16</v>
      </c>
      <c r="C15" s="231">
        <v>60</v>
      </c>
      <c r="D15" s="232" t="s">
        <v>11</v>
      </c>
      <c r="E15" s="233">
        <v>4.5</v>
      </c>
      <c r="F15" s="246"/>
      <c r="G15" s="218"/>
      <c r="H15" s="231">
        <v>60</v>
      </c>
      <c r="I15" s="232" t="s">
        <v>11</v>
      </c>
      <c r="J15" s="233">
        <v>3.5</v>
      </c>
      <c r="K15" s="231"/>
      <c r="L15" s="222"/>
      <c r="M15" s="231">
        <v>10</v>
      </c>
      <c r="N15" s="231" t="s">
        <v>11</v>
      </c>
      <c r="O15" s="233">
        <v>0.57999999999999996</v>
      </c>
      <c r="P15" s="234"/>
      <c r="Q15" s="235">
        <f t="shared" si="0"/>
        <v>0</v>
      </c>
    </row>
    <row r="16" spans="1:17" ht="28.5" x14ac:dyDescent="0.45">
      <c r="A16" s="489"/>
      <c r="B16" s="236" t="s">
        <v>17</v>
      </c>
      <c r="C16" s="241">
        <v>50</v>
      </c>
      <c r="D16" s="242" t="s">
        <v>11</v>
      </c>
      <c r="E16" s="243">
        <v>3.5</v>
      </c>
      <c r="F16" s="251"/>
      <c r="G16" s="218"/>
      <c r="H16" s="241">
        <v>50</v>
      </c>
      <c r="I16" s="242" t="s">
        <v>11</v>
      </c>
      <c r="J16" s="243">
        <v>2.5</v>
      </c>
      <c r="K16" s="241"/>
      <c r="L16" s="222"/>
      <c r="M16" s="241">
        <v>10</v>
      </c>
      <c r="N16" s="241" t="s">
        <v>11</v>
      </c>
      <c r="O16" s="243">
        <v>0.42</v>
      </c>
      <c r="P16" s="244"/>
      <c r="Q16" s="245">
        <f t="shared" si="0"/>
        <v>0</v>
      </c>
    </row>
    <row r="17" spans="1:17" ht="28.5" x14ac:dyDescent="0.45">
      <c r="A17" s="489"/>
      <c r="B17" s="225" t="s">
        <v>18</v>
      </c>
      <c r="C17" s="231">
        <v>60</v>
      </c>
      <c r="D17" s="232" t="s">
        <v>11</v>
      </c>
      <c r="E17" s="233">
        <v>3</v>
      </c>
      <c r="F17" s="246"/>
      <c r="G17" s="218"/>
      <c r="H17" s="231">
        <v>60</v>
      </c>
      <c r="I17" s="232" t="s">
        <v>11</v>
      </c>
      <c r="J17" s="233">
        <v>2.5</v>
      </c>
      <c r="K17" s="231"/>
      <c r="L17" s="222"/>
      <c r="M17" s="231">
        <v>10</v>
      </c>
      <c r="N17" s="231" t="s">
        <v>11</v>
      </c>
      <c r="O17" s="233">
        <v>0.33</v>
      </c>
      <c r="P17" s="234"/>
      <c r="Q17" s="235">
        <f t="shared" si="0"/>
        <v>0</v>
      </c>
    </row>
    <row r="18" spans="1:17" ht="28.5" x14ac:dyDescent="0.45">
      <c r="A18" s="489"/>
      <c r="B18" s="236" t="s">
        <v>19</v>
      </c>
      <c r="C18" s="241">
        <v>60</v>
      </c>
      <c r="D18" s="242" t="s">
        <v>11</v>
      </c>
      <c r="E18" s="243">
        <v>4.5</v>
      </c>
      <c r="F18" s="251"/>
      <c r="G18" s="218"/>
      <c r="H18" s="241">
        <v>60</v>
      </c>
      <c r="I18" s="242" t="s">
        <v>11</v>
      </c>
      <c r="J18" s="243">
        <v>3.5</v>
      </c>
      <c r="K18" s="241"/>
      <c r="L18" s="222"/>
      <c r="M18" s="241">
        <v>10</v>
      </c>
      <c r="N18" s="241" t="s">
        <v>11</v>
      </c>
      <c r="O18" s="243">
        <v>0.57999999999999996</v>
      </c>
      <c r="P18" s="244"/>
      <c r="Q18" s="245">
        <f t="shared" si="0"/>
        <v>0</v>
      </c>
    </row>
    <row r="19" spans="1:17" ht="28.5" x14ac:dyDescent="0.45">
      <c r="A19" s="489"/>
      <c r="B19" s="225" t="s">
        <v>20</v>
      </c>
      <c r="C19" s="231">
        <v>60</v>
      </c>
      <c r="D19" s="232" t="s">
        <v>11</v>
      </c>
      <c r="E19" s="233">
        <v>4.5</v>
      </c>
      <c r="F19" s="246"/>
      <c r="G19" s="218"/>
      <c r="H19" s="231">
        <v>60</v>
      </c>
      <c r="I19" s="232" t="s">
        <v>11</v>
      </c>
      <c r="J19" s="233">
        <v>3.5</v>
      </c>
      <c r="K19" s="231"/>
      <c r="L19" s="222"/>
      <c r="M19" s="231">
        <v>10</v>
      </c>
      <c r="N19" s="231" t="s">
        <v>11</v>
      </c>
      <c r="O19" s="233">
        <v>0.5</v>
      </c>
      <c r="P19" s="234"/>
      <c r="Q19" s="235">
        <f t="shared" si="0"/>
        <v>0</v>
      </c>
    </row>
    <row r="20" spans="1:17" ht="28.5" x14ac:dyDescent="0.45">
      <c r="A20" s="489"/>
      <c r="B20" s="236" t="s">
        <v>21</v>
      </c>
      <c r="C20" s="252"/>
      <c r="D20" s="253"/>
      <c r="E20" s="254"/>
      <c r="F20" s="255"/>
      <c r="G20" s="218"/>
      <c r="H20" s="241">
        <v>100</v>
      </c>
      <c r="I20" s="242" t="s">
        <v>11</v>
      </c>
      <c r="J20" s="243">
        <v>5.5</v>
      </c>
      <c r="K20" s="241"/>
      <c r="L20" s="222"/>
      <c r="M20" s="241">
        <v>10</v>
      </c>
      <c r="N20" s="241" t="s">
        <v>11</v>
      </c>
      <c r="O20" s="243">
        <v>0.55000000000000004</v>
      </c>
      <c r="P20" s="244"/>
      <c r="Q20" s="245">
        <f t="shared" si="0"/>
        <v>0</v>
      </c>
    </row>
    <row r="21" spans="1:17" ht="28.5" x14ac:dyDescent="0.45">
      <c r="A21" s="489"/>
      <c r="B21" s="225" t="s">
        <v>22</v>
      </c>
      <c r="C21" s="256"/>
      <c r="D21" s="257"/>
      <c r="E21" s="258"/>
      <c r="F21" s="259"/>
      <c r="G21" s="218"/>
      <c r="H21" s="231">
        <v>10</v>
      </c>
      <c r="I21" s="232" t="s">
        <v>23</v>
      </c>
      <c r="J21" s="233">
        <v>4</v>
      </c>
      <c r="K21" s="231"/>
      <c r="L21" s="222"/>
      <c r="M21" s="260"/>
      <c r="N21" s="260"/>
      <c r="O21" s="249"/>
      <c r="P21" s="261"/>
      <c r="Q21" s="235">
        <f t="shared" si="0"/>
        <v>0</v>
      </c>
    </row>
    <row r="22" spans="1:17" ht="28.5" x14ac:dyDescent="0.45">
      <c r="A22" s="489"/>
      <c r="B22" s="236" t="s">
        <v>24</v>
      </c>
      <c r="C22" s="241">
        <v>20</v>
      </c>
      <c r="D22" s="242" t="s">
        <v>11</v>
      </c>
      <c r="E22" s="243">
        <v>3</v>
      </c>
      <c r="F22" s="251"/>
      <c r="G22" s="218"/>
      <c r="H22" s="241">
        <v>20</v>
      </c>
      <c r="I22" s="242" t="s">
        <v>11</v>
      </c>
      <c r="J22" s="243">
        <v>2</v>
      </c>
      <c r="K22" s="241"/>
      <c r="L22" s="222"/>
      <c r="M22" s="241">
        <v>10</v>
      </c>
      <c r="N22" s="241" t="s">
        <v>11</v>
      </c>
      <c r="O22" s="243">
        <v>0.8</v>
      </c>
      <c r="P22" s="244"/>
      <c r="Q22" s="245">
        <f t="shared" si="0"/>
        <v>0</v>
      </c>
    </row>
    <row r="23" spans="1:17" ht="28.5" x14ac:dyDescent="0.45">
      <c r="A23" s="489"/>
      <c r="B23" s="225" t="s">
        <v>25</v>
      </c>
      <c r="C23" s="231">
        <v>60</v>
      </c>
      <c r="D23" s="232" t="s">
        <v>11</v>
      </c>
      <c r="E23" s="233">
        <v>7</v>
      </c>
      <c r="F23" s="246"/>
      <c r="G23" s="218"/>
      <c r="H23" s="231">
        <v>60</v>
      </c>
      <c r="I23" s="232" t="s">
        <v>11</v>
      </c>
      <c r="J23" s="233">
        <v>6</v>
      </c>
      <c r="K23" s="231"/>
      <c r="L23" s="222"/>
      <c r="M23" s="231">
        <v>10</v>
      </c>
      <c r="N23" s="231" t="s">
        <v>11</v>
      </c>
      <c r="O23" s="233">
        <v>0.92</v>
      </c>
      <c r="P23" s="234"/>
      <c r="Q23" s="235">
        <f t="shared" si="0"/>
        <v>0</v>
      </c>
    </row>
    <row r="24" spans="1:17" ht="28.5" x14ac:dyDescent="0.45">
      <c r="A24" s="489"/>
      <c r="B24" s="236" t="s">
        <v>26</v>
      </c>
      <c r="C24" s="247"/>
      <c r="D24" s="248"/>
      <c r="E24" s="249"/>
      <c r="F24" s="250"/>
      <c r="G24" s="218"/>
      <c r="H24" s="241">
        <v>100</v>
      </c>
      <c r="I24" s="242" t="s">
        <v>11</v>
      </c>
      <c r="J24" s="243">
        <v>7</v>
      </c>
      <c r="K24" s="241"/>
      <c r="L24" s="222"/>
      <c r="M24" s="241">
        <v>10</v>
      </c>
      <c r="N24" s="241" t="s">
        <v>11</v>
      </c>
      <c r="O24" s="243">
        <v>0.6</v>
      </c>
      <c r="P24" s="244"/>
      <c r="Q24" s="245">
        <f t="shared" si="0"/>
        <v>0</v>
      </c>
    </row>
    <row r="25" spans="1:17" ht="28.5" x14ac:dyDescent="0.45">
      <c r="A25" s="489"/>
      <c r="B25" s="225" t="s">
        <v>27</v>
      </c>
      <c r="C25" s="231">
        <v>60</v>
      </c>
      <c r="D25" s="232" t="s">
        <v>11</v>
      </c>
      <c r="E25" s="233">
        <v>7</v>
      </c>
      <c r="F25" s="246"/>
      <c r="G25" s="218"/>
      <c r="H25" s="231">
        <v>60</v>
      </c>
      <c r="I25" s="232" t="s">
        <v>11</v>
      </c>
      <c r="J25" s="233">
        <v>6</v>
      </c>
      <c r="K25" s="231"/>
      <c r="L25" s="222"/>
      <c r="M25" s="231">
        <v>10</v>
      </c>
      <c r="N25" s="231" t="s">
        <v>11</v>
      </c>
      <c r="O25" s="233">
        <v>0.95</v>
      </c>
      <c r="P25" s="234"/>
      <c r="Q25" s="235">
        <f t="shared" si="0"/>
        <v>0</v>
      </c>
    </row>
    <row r="26" spans="1:17" ht="28.5" x14ac:dyDescent="0.45">
      <c r="A26" s="489"/>
      <c r="B26" s="236" t="s">
        <v>28</v>
      </c>
      <c r="C26" s="247"/>
      <c r="D26" s="248"/>
      <c r="E26" s="249"/>
      <c r="F26" s="250"/>
      <c r="G26" s="218"/>
      <c r="H26" s="241">
        <v>100</v>
      </c>
      <c r="I26" s="242" t="s">
        <v>11</v>
      </c>
      <c r="J26" s="243">
        <v>7</v>
      </c>
      <c r="K26" s="241"/>
      <c r="L26" s="222"/>
      <c r="M26" s="241">
        <v>10</v>
      </c>
      <c r="N26" s="241" t="s">
        <v>11</v>
      </c>
      <c r="O26" s="243">
        <v>0.7</v>
      </c>
      <c r="P26" s="244"/>
      <c r="Q26" s="245">
        <f t="shared" si="0"/>
        <v>0</v>
      </c>
    </row>
    <row r="27" spans="1:17" ht="28.5" x14ac:dyDescent="0.45">
      <c r="A27" s="489"/>
      <c r="B27" s="225" t="s">
        <v>29</v>
      </c>
      <c r="C27" s="231">
        <v>20</v>
      </c>
      <c r="D27" s="232" t="s">
        <v>11</v>
      </c>
      <c r="E27" s="233">
        <v>2.5</v>
      </c>
      <c r="F27" s="246"/>
      <c r="G27" s="218"/>
      <c r="H27" s="231">
        <v>20</v>
      </c>
      <c r="I27" s="232" t="s">
        <v>11</v>
      </c>
      <c r="J27" s="233">
        <v>1.5</v>
      </c>
      <c r="K27" s="231"/>
      <c r="L27" s="222"/>
      <c r="M27" s="231">
        <v>10</v>
      </c>
      <c r="N27" s="231" t="s">
        <v>11</v>
      </c>
      <c r="O27" s="233">
        <v>0.56999999999999995</v>
      </c>
      <c r="P27" s="234"/>
      <c r="Q27" s="235">
        <f t="shared" si="0"/>
        <v>0</v>
      </c>
    </row>
    <row r="28" spans="1:17" ht="28.5" x14ac:dyDescent="0.45">
      <c r="A28" s="489"/>
      <c r="B28" s="236" t="s">
        <v>30</v>
      </c>
      <c r="C28" s="241">
        <v>50</v>
      </c>
      <c r="D28" s="242" t="s">
        <v>11</v>
      </c>
      <c r="E28" s="243">
        <v>6.5</v>
      </c>
      <c r="F28" s="251"/>
      <c r="G28" s="218"/>
      <c r="H28" s="241">
        <v>50</v>
      </c>
      <c r="I28" s="242" t="s">
        <v>11</v>
      </c>
      <c r="J28" s="243">
        <v>5.5</v>
      </c>
      <c r="K28" s="241"/>
      <c r="L28" s="222"/>
      <c r="M28" s="241">
        <v>10</v>
      </c>
      <c r="N28" s="241" t="s">
        <v>11</v>
      </c>
      <c r="O28" s="243">
        <v>1</v>
      </c>
      <c r="P28" s="244"/>
      <c r="Q28" s="245">
        <f t="shared" si="0"/>
        <v>0</v>
      </c>
    </row>
    <row r="29" spans="1:17" ht="28.5" x14ac:dyDescent="0.45">
      <c r="A29" s="489"/>
      <c r="B29" s="225" t="s">
        <v>54</v>
      </c>
      <c r="C29" s="231">
        <v>40</v>
      </c>
      <c r="D29" s="232" t="s">
        <v>11</v>
      </c>
      <c r="E29" s="233">
        <v>4</v>
      </c>
      <c r="F29" s="246"/>
      <c r="G29" s="218"/>
      <c r="H29" s="231">
        <v>40</v>
      </c>
      <c r="I29" s="232" t="s">
        <v>11</v>
      </c>
      <c r="J29" s="233">
        <v>3</v>
      </c>
      <c r="K29" s="231"/>
      <c r="L29" s="222"/>
      <c r="M29" s="231">
        <v>10</v>
      </c>
      <c r="N29" s="231" t="s">
        <v>11</v>
      </c>
      <c r="O29" s="233">
        <v>0.75</v>
      </c>
      <c r="P29" s="234"/>
      <c r="Q29" s="235">
        <f t="shared" si="0"/>
        <v>0</v>
      </c>
    </row>
    <row r="30" spans="1:17" ht="28.5" x14ac:dyDescent="0.45">
      <c r="A30" s="489"/>
      <c r="B30" s="236" t="s">
        <v>31</v>
      </c>
      <c r="C30" s="262"/>
      <c r="D30" s="263"/>
      <c r="E30" s="249"/>
      <c r="F30" s="250"/>
      <c r="G30" s="218"/>
      <c r="H30" s="241">
        <v>10</v>
      </c>
      <c r="I30" s="242" t="s">
        <v>11</v>
      </c>
      <c r="J30" s="243">
        <v>2</v>
      </c>
      <c r="K30" s="241"/>
      <c r="L30" s="222"/>
      <c r="M30" s="241">
        <v>10</v>
      </c>
      <c r="N30" s="241" t="s">
        <v>11</v>
      </c>
      <c r="O30" s="243">
        <v>2</v>
      </c>
      <c r="P30" s="244"/>
      <c r="Q30" s="245">
        <f t="shared" si="0"/>
        <v>0</v>
      </c>
    </row>
    <row r="31" spans="1:17" ht="28.5" x14ac:dyDescent="0.45">
      <c r="A31" s="489"/>
      <c r="B31" s="225" t="s">
        <v>32</v>
      </c>
      <c r="C31" s="231">
        <v>25</v>
      </c>
      <c r="D31" s="232" t="s">
        <v>11</v>
      </c>
      <c r="E31" s="233">
        <v>2.5</v>
      </c>
      <c r="F31" s="246"/>
      <c r="G31" s="218"/>
      <c r="H31" s="231">
        <v>25</v>
      </c>
      <c r="I31" s="232" t="s">
        <v>11</v>
      </c>
      <c r="J31" s="233">
        <v>1.5</v>
      </c>
      <c r="K31" s="231"/>
      <c r="L31" s="222"/>
      <c r="M31" s="231">
        <v>10</v>
      </c>
      <c r="N31" s="231" t="s">
        <v>11</v>
      </c>
      <c r="O31" s="233">
        <v>0.56999999999999995</v>
      </c>
      <c r="P31" s="234"/>
      <c r="Q31" s="235">
        <f t="shared" si="0"/>
        <v>0</v>
      </c>
    </row>
    <row r="32" spans="1:17" ht="28.5" x14ac:dyDescent="0.45">
      <c r="A32" s="489"/>
      <c r="B32" s="236" t="s">
        <v>56</v>
      </c>
      <c r="C32" s="264"/>
      <c r="D32" s="265"/>
      <c r="E32" s="254"/>
      <c r="F32" s="255"/>
      <c r="G32" s="218"/>
      <c r="H32" s="241" t="s">
        <v>33</v>
      </c>
      <c r="I32" s="242" t="s">
        <v>11</v>
      </c>
      <c r="J32" s="243">
        <v>2</v>
      </c>
      <c r="K32" s="241"/>
      <c r="L32" s="222"/>
      <c r="M32" s="241">
        <v>1</v>
      </c>
      <c r="N32" s="241" t="s">
        <v>34</v>
      </c>
      <c r="O32" s="243">
        <v>1</v>
      </c>
      <c r="P32" s="244"/>
      <c r="Q32" s="245">
        <f t="shared" si="0"/>
        <v>0</v>
      </c>
    </row>
    <row r="33" spans="1:17" ht="28.5" x14ac:dyDescent="0.45">
      <c r="A33" s="489"/>
      <c r="B33" s="225" t="s">
        <v>90</v>
      </c>
      <c r="C33" s="266"/>
      <c r="D33" s="267"/>
      <c r="E33" s="268"/>
      <c r="F33" s="269"/>
      <c r="G33" s="218"/>
      <c r="H33" s="231">
        <v>25</v>
      </c>
      <c r="I33" s="232" t="s">
        <v>11</v>
      </c>
      <c r="J33" s="233">
        <v>2.5</v>
      </c>
      <c r="K33" s="231"/>
      <c r="L33" s="222"/>
      <c r="M33" s="231">
        <v>10</v>
      </c>
      <c r="N33" s="231" t="s">
        <v>11</v>
      </c>
      <c r="O33" s="233">
        <v>1</v>
      </c>
      <c r="P33" s="234"/>
      <c r="Q33" s="235">
        <f t="shared" si="0"/>
        <v>0</v>
      </c>
    </row>
    <row r="34" spans="1:17" ht="28.5" x14ac:dyDescent="0.45">
      <c r="A34" s="489"/>
      <c r="B34" s="236" t="s">
        <v>49</v>
      </c>
      <c r="C34" s="256"/>
      <c r="D34" s="257"/>
      <c r="E34" s="258"/>
      <c r="F34" s="259"/>
      <c r="G34" s="218"/>
      <c r="H34" s="241">
        <v>10</v>
      </c>
      <c r="I34" s="242" t="s">
        <v>23</v>
      </c>
      <c r="J34" s="243">
        <v>4</v>
      </c>
      <c r="K34" s="241"/>
      <c r="L34" s="222"/>
      <c r="M34" s="260"/>
      <c r="N34" s="260"/>
      <c r="O34" s="249"/>
      <c r="P34" s="261"/>
      <c r="Q34" s="245">
        <f t="shared" si="0"/>
        <v>0</v>
      </c>
    </row>
    <row r="35" spans="1:17" ht="28.5" x14ac:dyDescent="0.45">
      <c r="A35" s="489"/>
      <c r="B35" s="225" t="s">
        <v>35</v>
      </c>
      <c r="C35" s="231">
        <v>20</v>
      </c>
      <c r="D35" s="232" t="s">
        <v>11</v>
      </c>
      <c r="E35" s="233">
        <v>3</v>
      </c>
      <c r="F35" s="246"/>
      <c r="G35" s="218"/>
      <c r="H35" s="231">
        <v>20</v>
      </c>
      <c r="I35" s="232" t="s">
        <v>11</v>
      </c>
      <c r="J35" s="233">
        <v>2</v>
      </c>
      <c r="K35" s="231"/>
      <c r="L35" s="222"/>
      <c r="M35" s="231">
        <v>10</v>
      </c>
      <c r="N35" s="231" t="s">
        <v>11</v>
      </c>
      <c r="O35" s="233">
        <v>1</v>
      </c>
      <c r="P35" s="234"/>
      <c r="Q35" s="235">
        <f t="shared" si="0"/>
        <v>0</v>
      </c>
    </row>
    <row r="36" spans="1:17" ht="28.5" x14ac:dyDescent="0.45">
      <c r="A36" s="489"/>
      <c r="B36" s="236" t="s">
        <v>36</v>
      </c>
      <c r="C36" s="241">
        <v>60</v>
      </c>
      <c r="D36" s="242" t="s">
        <v>11</v>
      </c>
      <c r="E36" s="243">
        <v>5.5</v>
      </c>
      <c r="F36" s="251"/>
      <c r="G36" s="218"/>
      <c r="H36" s="241">
        <v>60</v>
      </c>
      <c r="I36" s="242" t="s">
        <v>11</v>
      </c>
      <c r="J36" s="243">
        <v>4.5</v>
      </c>
      <c r="K36" s="241"/>
      <c r="L36" s="222"/>
      <c r="M36" s="241">
        <v>10</v>
      </c>
      <c r="N36" s="241" t="s">
        <v>11</v>
      </c>
      <c r="O36" s="243">
        <v>0.75</v>
      </c>
      <c r="P36" s="244"/>
      <c r="Q36" s="245">
        <f t="shared" si="0"/>
        <v>0</v>
      </c>
    </row>
    <row r="37" spans="1:17" ht="28.5" x14ac:dyDescent="0.45">
      <c r="A37" s="489"/>
      <c r="B37" s="225" t="s">
        <v>37</v>
      </c>
      <c r="C37" s="231">
        <v>60</v>
      </c>
      <c r="D37" s="232" t="s">
        <v>11</v>
      </c>
      <c r="E37" s="233">
        <v>5.5</v>
      </c>
      <c r="F37" s="246"/>
      <c r="G37" s="218"/>
      <c r="H37" s="231">
        <v>60</v>
      </c>
      <c r="I37" s="232" t="s">
        <v>11</v>
      </c>
      <c r="J37" s="233">
        <v>4.5</v>
      </c>
      <c r="K37" s="231"/>
      <c r="L37" s="222"/>
      <c r="M37" s="231">
        <v>10</v>
      </c>
      <c r="N37" s="231" t="s">
        <v>11</v>
      </c>
      <c r="O37" s="233">
        <v>0.75</v>
      </c>
      <c r="P37" s="234"/>
      <c r="Q37" s="235">
        <f t="shared" si="0"/>
        <v>0</v>
      </c>
    </row>
    <row r="38" spans="1:17" ht="28.5" x14ac:dyDescent="0.45">
      <c r="A38" s="489"/>
      <c r="B38" s="236" t="s">
        <v>55</v>
      </c>
      <c r="C38" s="241">
        <v>20</v>
      </c>
      <c r="D38" s="242" t="s">
        <v>11</v>
      </c>
      <c r="E38" s="243">
        <v>2.5</v>
      </c>
      <c r="F38" s="251"/>
      <c r="G38" s="218"/>
      <c r="H38" s="241">
        <v>20</v>
      </c>
      <c r="I38" s="242" t="s">
        <v>11</v>
      </c>
      <c r="J38" s="243">
        <v>1.5</v>
      </c>
      <c r="K38" s="241"/>
      <c r="L38" s="222"/>
      <c r="M38" s="241">
        <v>10</v>
      </c>
      <c r="N38" s="241" t="s">
        <v>11</v>
      </c>
      <c r="O38" s="243">
        <v>0.8</v>
      </c>
      <c r="P38" s="244"/>
      <c r="Q38" s="245">
        <f t="shared" si="0"/>
        <v>0</v>
      </c>
    </row>
    <row r="39" spans="1:17" ht="28.5" x14ac:dyDescent="0.45">
      <c r="A39" s="489"/>
      <c r="B39" s="225" t="s">
        <v>38</v>
      </c>
      <c r="C39" s="260"/>
      <c r="D39" s="270"/>
      <c r="E39" s="249"/>
      <c r="F39" s="250"/>
      <c r="G39" s="218"/>
      <c r="H39" s="231">
        <v>30</v>
      </c>
      <c r="I39" s="232" t="s">
        <v>11</v>
      </c>
      <c r="J39" s="233">
        <v>2</v>
      </c>
      <c r="K39" s="231"/>
      <c r="L39" s="222"/>
      <c r="M39" s="231">
        <v>10</v>
      </c>
      <c r="N39" s="231" t="s">
        <v>11</v>
      </c>
      <c r="O39" s="233">
        <v>0.67</v>
      </c>
      <c r="P39" s="234"/>
      <c r="Q39" s="235">
        <f t="shared" si="0"/>
        <v>0</v>
      </c>
    </row>
    <row r="40" spans="1:17" ht="28.5" x14ac:dyDescent="0.45">
      <c r="A40" s="489"/>
      <c r="B40" s="236" t="s">
        <v>50</v>
      </c>
      <c r="C40" s="241">
        <v>55</v>
      </c>
      <c r="D40" s="242" t="s">
        <v>11</v>
      </c>
      <c r="E40" s="243">
        <v>5.5</v>
      </c>
      <c r="F40" s="251"/>
      <c r="G40" s="218"/>
      <c r="H40" s="241">
        <v>55</v>
      </c>
      <c r="I40" s="242" t="s">
        <v>11</v>
      </c>
      <c r="J40" s="243">
        <v>5</v>
      </c>
      <c r="K40" s="241"/>
      <c r="L40" s="222"/>
      <c r="M40" s="241">
        <v>10</v>
      </c>
      <c r="N40" s="241" t="s">
        <v>11</v>
      </c>
      <c r="O40" s="243">
        <v>0.83</v>
      </c>
      <c r="P40" s="244"/>
      <c r="Q40" s="245">
        <f t="shared" si="0"/>
        <v>0</v>
      </c>
    </row>
    <row r="41" spans="1:17" ht="28.5" x14ac:dyDescent="0.45">
      <c r="A41" s="489"/>
      <c r="B41" s="225" t="s">
        <v>57</v>
      </c>
      <c r="C41" s="231">
        <v>55</v>
      </c>
      <c r="D41" s="232" t="s">
        <v>11</v>
      </c>
      <c r="E41" s="233">
        <v>3</v>
      </c>
      <c r="F41" s="246"/>
      <c r="G41" s="218"/>
      <c r="H41" s="231">
        <v>55</v>
      </c>
      <c r="I41" s="232" t="s">
        <v>11</v>
      </c>
      <c r="J41" s="233">
        <v>2</v>
      </c>
      <c r="K41" s="231"/>
      <c r="L41" s="222"/>
      <c r="M41" s="231">
        <v>10</v>
      </c>
      <c r="N41" s="231" t="s">
        <v>11</v>
      </c>
      <c r="O41" s="233">
        <v>0.3</v>
      </c>
      <c r="P41" s="234"/>
      <c r="Q41" s="235">
        <f t="shared" si="0"/>
        <v>0</v>
      </c>
    </row>
    <row r="42" spans="1:17" ht="28.5" x14ac:dyDescent="0.45">
      <c r="A42" s="489"/>
      <c r="B42" s="271" t="s">
        <v>97</v>
      </c>
      <c r="C42" s="241">
        <v>55</v>
      </c>
      <c r="D42" s="242" t="s">
        <v>11</v>
      </c>
      <c r="E42" s="243">
        <v>6.5</v>
      </c>
      <c r="F42" s="251"/>
      <c r="G42" s="218"/>
      <c r="H42" s="241">
        <v>55</v>
      </c>
      <c r="I42" s="242" t="s">
        <v>11</v>
      </c>
      <c r="J42" s="243">
        <v>5.5</v>
      </c>
      <c r="K42" s="241"/>
      <c r="L42" s="222"/>
      <c r="M42" s="241">
        <v>10</v>
      </c>
      <c r="N42" s="241" t="s">
        <v>11</v>
      </c>
      <c r="O42" s="243">
        <v>1</v>
      </c>
      <c r="P42" s="244"/>
      <c r="Q42" s="245">
        <f t="shared" si="0"/>
        <v>0</v>
      </c>
    </row>
    <row r="43" spans="1:17" ht="28.5" x14ac:dyDescent="0.45">
      <c r="A43" s="489"/>
      <c r="B43" s="225" t="s">
        <v>39</v>
      </c>
      <c r="C43" s="231">
        <v>35</v>
      </c>
      <c r="D43" s="232" t="s">
        <v>11</v>
      </c>
      <c r="E43" s="233">
        <v>3</v>
      </c>
      <c r="F43" s="246"/>
      <c r="G43" s="218"/>
      <c r="H43" s="231">
        <v>35</v>
      </c>
      <c r="I43" s="232" t="s">
        <v>11</v>
      </c>
      <c r="J43" s="233">
        <v>2</v>
      </c>
      <c r="K43" s="231"/>
      <c r="L43" s="222"/>
      <c r="M43" s="231">
        <v>10</v>
      </c>
      <c r="N43" s="231" t="s">
        <v>11</v>
      </c>
      <c r="O43" s="233">
        <v>0.56999999999999995</v>
      </c>
      <c r="P43" s="234"/>
      <c r="Q43" s="235">
        <f t="shared" si="0"/>
        <v>0</v>
      </c>
    </row>
    <row r="44" spans="1:17" ht="28.5" x14ac:dyDescent="0.45">
      <c r="A44" s="489"/>
      <c r="B44" s="236" t="s">
        <v>40</v>
      </c>
      <c r="C44" s="264"/>
      <c r="D44" s="265"/>
      <c r="E44" s="254"/>
      <c r="F44" s="255"/>
      <c r="G44" s="218"/>
      <c r="H44" s="241">
        <v>100</v>
      </c>
      <c r="I44" s="242" t="s">
        <v>11</v>
      </c>
      <c r="J44" s="243">
        <v>6</v>
      </c>
      <c r="K44" s="241"/>
      <c r="L44" s="222"/>
      <c r="M44" s="241">
        <v>10</v>
      </c>
      <c r="N44" s="241" t="s">
        <v>11</v>
      </c>
      <c r="O44" s="243">
        <v>0.6</v>
      </c>
      <c r="P44" s="244"/>
      <c r="Q44" s="245">
        <f t="shared" si="0"/>
        <v>0</v>
      </c>
    </row>
    <row r="45" spans="1:17" ht="28.5" x14ac:dyDescent="0.45">
      <c r="A45" s="489"/>
      <c r="B45" s="225" t="s">
        <v>41</v>
      </c>
      <c r="C45" s="266"/>
      <c r="D45" s="267"/>
      <c r="E45" s="268"/>
      <c r="F45" s="269"/>
      <c r="G45" s="218"/>
      <c r="H45" s="231">
        <v>10</v>
      </c>
      <c r="I45" s="232" t="s">
        <v>23</v>
      </c>
      <c r="J45" s="233">
        <v>4</v>
      </c>
      <c r="K45" s="231"/>
      <c r="L45" s="222"/>
      <c r="M45" s="260"/>
      <c r="N45" s="260"/>
      <c r="O45" s="249"/>
      <c r="P45" s="261"/>
      <c r="Q45" s="235">
        <f t="shared" si="0"/>
        <v>0</v>
      </c>
    </row>
    <row r="46" spans="1:17" ht="28.5" x14ac:dyDescent="0.45">
      <c r="A46" s="489"/>
      <c r="B46" s="236" t="s">
        <v>42</v>
      </c>
      <c r="C46" s="272"/>
      <c r="D46" s="273"/>
      <c r="E46" s="268"/>
      <c r="F46" s="269"/>
      <c r="G46" s="218"/>
      <c r="H46" s="241">
        <v>100</v>
      </c>
      <c r="I46" s="242" t="s">
        <v>11</v>
      </c>
      <c r="J46" s="243">
        <v>6</v>
      </c>
      <c r="K46" s="241"/>
      <c r="L46" s="222"/>
      <c r="M46" s="241">
        <v>10</v>
      </c>
      <c r="N46" s="241" t="s">
        <v>11</v>
      </c>
      <c r="O46" s="243">
        <v>0.6</v>
      </c>
      <c r="P46" s="244"/>
      <c r="Q46" s="245">
        <f t="shared" si="0"/>
        <v>0</v>
      </c>
    </row>
    <row r="47" spans="1:17" ht="28.5" x14ac:dyDescent="0.45">
      <c r="A47" s="489"/>
      <c r="B47" s="225" t="s">
        <v>43</v>
      </c>
      <c r="C47" s="256"/>
      <c r="D47" s="257"/>
      <c r="E47" s="258"/>
      <c r="F47" s="259"/>
      <c r="G47" s="218"/>
      <c r="H47" s="231">
        <v>10</v>
      </c>
      <c r="I47" s="232" t="s">
        <v>23</v>
      </c>
      <c r="J47" s="233">
        <v>4</v>
      </c>
      <c r="K47" s="231"/>
      <c r="L47" s="222"/>
      <c r="M47" s="260"/>
      <c r="N47" s="260"/>
      <c r="O47" s="249"/>
      <c r="P47" s="261"/>
      <c r="Q47" s="235">
        <f t="shared" si="0"/>
        <v>0</v>
      </c>
    </row>
    <row r="48" spans="1:17" ht="28.5" x14ac:dyDescent="0.45">
      <c r="A48" s="490"/>
      <c r="B48" s="274" t="s">
        <v>44</v>
      </c>
      <c r="C48" s="275">
        <v>25</v>
      </c>
      <c r="D48" s="276" t="s">
        <v>11</v>
      </c>
      <c r="E48" s="277">
        <v>2.5</v>
      </c>
      <c r="F48" s="278"/>
      <c r="G48" s="279"/>
      <c r="H48" s="280">
        <v>25</v>
      </c>
      <c r="I48" s="281" t="s">
        <v>11</v>
      </c>
      <c r="J48" s="282">
        <v>1.5</v>
      </c>
      <c r="K48" s="280"/>
      <c r="L48" s="283"/>
      <c r="M48" s="280">
        <v>10</v>
      </c>
      <c r="N48" s="280" t="s">
        <v>11</v>
      </c>
      <c r="O48" s="282">
        <v>0.56999999999999995</v>
      </c>
      <c r="P48" s="284"/>
      <c r="Q48" s="285">
        <f t="shared" si="0"/>
        <v>0</v>
      </c>
    </row>
    <row r="49" spans="1:18" x14ac:dyDescent="0.4">
      <c r="L49" s="211"/>
    </row>
    <row r="50" spans="1:18" ht="57" x14ac:dyDescent="0.4">
      <c r="A50" s="470" t="s">
        <v>68</v>
      </c>
      <c r="B50" s="310" t="s">
        <v>64</v>
      </c>
      <c r="C50" s="311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3"/>
      <c r="O50" s="314" t="s">
        <v>67</v>
      </c>
      <c r="P50" s="314" t="s">
        <v>45</v>
      </c>
      <c r="Q50" s="309" t="s">
        <v>60</v>
      </c>
    </row>
    <row r="51" spans="1:18" ht="28.5" x14ac:dyDescent="0.45">
      <c r="A51" s="471"/>
      <c r="B51" s="286" t="s">
        <v>52</v>
      </c>
      <c r="C51" s="473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5"/>
      <c r="O51" s="288">
        <v>2</v>
      </c>
      <c r="P51" s="287"/>
      <c r="Q51" s="288">
        <f>P51*O51</f>
        <v>0</v>
      </c>
    </row>
    <row r="52" spans="1:18" ht="28.5" x14ac:dyDescent="0.45">
      <c r="A52" s="471"/>
      <c r="B52" s="289" t="s">
        <v>70</v>
      </c>
      <c r="C52" s="476" t="s">
        <v>74</v>
      </c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8"/>
      <c r="O52" s="294"/>
      <c r="P52" s="290"/>
      <c r="Q52" s="291">
        <f t="shared" ref="Q52:Q55" si="1">P52*O52</f>
        <v>0</v>
      </c>
    </row>
    <row r="53" spans="1:18" ht="28.5" x14ac:dyDescent="0.45">
      <c r="A53" s="471"/>
      <c r="B53" s="292" t="s">
        <v>71</v>
      </c>
      <c r="C53" s="479" t="s">
        <v>74</v>
      </c>
      <c r="D53" s="480"/>
      <c r="E53" s="480"/>
      <c r="F53" s="480"/>
      <c r="G53" s="480"/>
      <c r="H53" s="480"/>
      <c r="I53" s="480"/>
      <c r="J53" s="480"/>
      <c r="K53" s="480"/>
      <c r="L53" s="480"/>
      <c r="M53" s="480"/>
      <c r="N53" s="481"/>
      <c r="O53" s="293"/>
      <c r="P53" s="292"/>
      <c r="Q53" s="293">
        <f t="shared" si="1"/>
        <v>0</v>
      </c>
    </row>
    <row r="54" spans="1:18" ht="28.5" x14ac:dyDescent="0.45">
      <c r="A54" s="471"/>
      <c r="B54" s="289" t="s">
        <v>72</v>
      </c>
      <c r="C54" s="476" t="s">
        <v>74</v>
      </c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478"/>
      <c r="O54" s="294"/>
      <c r="P54" s="289"/>
      <c r="Q54" s="294">
        <f t="shared" si="1"/>
        <v>0</v>
      </c>
    </row>
    <row r="55" spans="1:18" ht="28.5" x14ac:dyDescent="0.45">
      <c r="A55" s="472"/>
      <c r="B55" s="295" t="s">
        <v>79</v>
      </c>
      <c r="C55" s="482" t="s">
        <v>74</v>
      </c>
      <c r="D55" s="483"/>
      <c r="E55" s="483"/>
      <c r="F55" s="483"/>
      <c r="G55" s="483"/>
      <c r="H55" s="483"/>
      <c r="I55" s="483"/>
      <c r="J55" s="483"/>
      <c r="K55" s="483"/>
      <c r="L55" s="483"/>
      <c r="M55" s="483"/>
      <c r="N55" s="484"/>
      <c r="O55" s="296"/>
      <c r="P55" s="295"/>
      <c r="Q55" s="296">
        <f t="shared" si="1"/>
        <v>0</v>
      </c>
    </row>
    <row r="56" spans="1:18" ht="28.5" x14ac:dyDescent="0.45"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8"/>
      <c r="M56" s="298"/>
      <c r="N56" s="298"/>
      <c r="O56" s="297"/>
      <c r="P56" s="297"/>
      <c r="Q56" s="297"/>
    </row>
    <row r="57" spans="1:18" ht="28.5" x14ac:dyDescent="0.45">
      <c r="B57" s="299" t="s">
        <v>73</v>
      </c>
      <c r="C57" s="485" t="s">
        <v>61</v>
      </c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300"/>
      <c r="P57" s="301"/>
      <c r="Q57" s="302">
        <f>SUM(Q10:Q48)</f>
        <v>0</v>
      </c>
    </row>
    <row r="58" spans="1:18" ht="33" x14ac:dyDescent="0.45">
      <c r="B58" s="303"/>
      <c r="C58" s="485" t="s">
        <v>63</v>
      </c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300"/>
      <c r="P58" s="301"/>
      <c r="Q58" s="304">
        <f>SUM(Q51:Q55)</f>
        <v>0</v>
      </c>
      <c r="R58" s="315">
        <v>0</v>
      </c>
    </row>
    <row r="59" spans="1:18" ht="33" x14ac:dyDescent="0.45">
      <c r="B59" s="303"/>
      <c r="C59" s="485" t="s">
        <v>66</v>
      </c>
      <c r="D59" s="485"/>
      <c r="E59" s="485"/>
      <c r="F59" s="485"/>
      <c r="G59" s="485"/>
      <c r="H59" s="485"/>
      <c r="I59" s="485"/>
      <c r="J59" s="485"/>
      <c r="K59" s="485"/>
      <c r="L59" s="485"/>
      <c r="M59" s="485"/>
      <c r="N59" s="485"/>
      <c r="O59" s="305">
        <v>0</v>
      </c>
      <c r="P59" s="300"/>
      <c r="Q59" s="306">
        <f>(Q58+Q57)*O59</f>
        <v>0</v>
      </c>
      <c r="R59" s="316">
        <v>0.1</v>
      </c>
    </row>
    <row r="60" spans="1:18" ht="33" x14ac:dyDescent="0.45">
      <c r="B60" s="303"/>
      <c r="C60" s="485" t="s">
        <v>59</v>
      </c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300"/>
      <c r="P60" s="301"/>
      <c r="Q60" s="307">
        <f>Q57+Q58-Q59</f>
        <v>0</v>
      </c>
      <c r="R60" s="316">
        <v>0.2</v>
      </c>
    </row>
    <row r="61" spans="1:18" ht="28.5" x14ac:dyDescent="0.45"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316">
        <v>0.25</v>
      </c>
    </row>
    <row r="62" spans="1:18" ht="28.5" x14ac:dyDescent="0.45">
      <c r="B62" s="308" t="s">
        <v>80</v>
      </c>
      <c r="C62" s="297"/>
      <c r="D62" s="297"/>
      <c r="E62" s="297"/>
      <c r="F62" s="297"/>
      <c r="G62" s="297"/>
      <c r="H62" s="297"/>
      <c r="I62" s="297"/>
      <c r="J62" s="297"/>
      <c r="K62" s="308" t="s">
        <v>83</v>
      </c>
      <c r="L62" s="297"/>
      <c r="M62" s="297"/>
      <c r="N62" s="297"/>
      <c r="O62" s="297"/>
      <c r="P62" s="297"/>
      <c r="Q62" s="297"/>
    </row>
    <row r="63" spans="1:18" ht="28.5" x14ac:dyDescent="0.45">
      <c r="B63" s="297"/>
      <c r="C63" s="297"/>
      <c r="D63" s="297"/>
      <c r="E63" s="297"/>
      <c r="F63" s="297"/>
      <c r="G63" s="297"/>
      <c r="H63" s="297"/>
      <c r="I63" s="297"/>
      <c r="J63" s="297"/>
      <c r="K63" s="297" t="s">
        <v>84</v>
      </c>
      <c r="L63" s="297"/>
      <c r="M63" s="297"/>
      <c r="N63" s="297"/>
      <c r="O63" s="297"/>
      <c r="P63" s="297"/>
      <c r="Q63" s="297"/>
    </row>
    <row r="64" spans="1:18" ht="28.5" x14ac:dyDescent="0.45">
      <c r="B64" s="297" t="s">
        <v>75</v>
      </c>
      <c r="C64" s="468"/>
      <c r="D64" s="468"/>
      <c r="E64" s="468"/>
      <c r="F64" s="468"/>
      <c r="G64" s="468"/>
      <c r="H64" s="468"/>
      <c r="I64" s="468"/>
      <c r="J64" s="297"/>
      <c r="K64" s="297" t="s">
        <v>85</v>
      </c>
      <c r="L64" s="297"/>
      <c r="M64" s="297"/>
      <c r="N64" s="297"/>
      <c r="O64" s="297"/>
      <c r="P64" s="297"/>
      <c r="Q64" s="297"/>
    </row>
    <row r="65" spans="2:17" ht="28.5" x14ac:dyDescent="0.45">
      <c r="B65" s="297" t="s">
        <v>76</v>
      </c>
      <c r="C65" s="468"/>
      <c r="D65" s="468"/>
      <c r="E65" s="468"/>
      <c r="F65" s="468"/>
      <c r="G65" s="468"/>
      <c r="H65" s="468"/>
      <c r="I65" s="468"/>
      <c r="J65" s="297"/>
      <c r="K65" s="297" t="s">
        <v>86</v>
      </c>
      <c r="L65" s="297"/>
      <c r="M65" s="297"/>
      <c r="N65" s="297"/>
      <c r="O65" s="297"/>
      <c r="P65" s="297"/>
      <c r="Q65" s="297"/>
    </row>
    <row r="66" spans="2:17" ht="28.5" x14ac:dyDescent="0.45">
      <c r="B66" s="297" t="s">
        <v>77</v>
      </c>
      <c r="C66" s="469"/>
      <c r="D66" s="469"/>
      <c r="E66" s="469"/>
      <c r="F66" s="469"/>
      <c r="G66" s="469"/>
      <c r="H66" s="469"/>
      <c r="I66" s="469"/>
      <c r="J66" s="297"/>
      <c r="K66" s="297" t="s">
        <v>87</v>
      </c>
      <c r="L66" s="297"/>
      <c r="M66" s="297"/>
      <c r="N66" s="297"/>
      <c r="O66" s="297"/>
      <c r="P66" s="297"/>
      <c r="Q66" s="297"/>
    </row>
    <row r="67" spans="2:17" ht="28.5" x14ac:dyDescent="0.45"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</row>
    <row r="68" spans="2:17" ht="28.5" x14ac:dyDescent="0.45">
      <c r="B68" s="297" t="s">
        <v>78</v>
      </c>
      <c r="C68" s="468"/>
      <c r="D68" s="468"/>
      <c r="E68" s="468"/>
      <c r="F68" s="468"/>
      <c r="G68" s="468"/>
      <c r="H68" s="468"/>
      <c r="I68" s="468"/>
      <c r="J68" s="297"/>
      <c r="K68" s="297" t="s">
        <v>91</v>
      </c>
      <c r="L68" s="297"/>
      <c r="M68" s="297"/>
      <c r="N68" s="297"/>
      <c r="O68" s="297"/>
      <c r="P68" s="297"/>
      <c r="Q68" s="297"/>
    </row>
    <row r="69" spans="2:17" ht="28.5" x14ac:dyDescent="0.45">
      <c r="B69" s="297"/>
      <c r="C69" s="297"/>
      <c r="D69" s="297"/>
      <c r="E69" s="297"/>
      <c r="F69" s="297"/>
      <c r="G69" s="297"/>
      <c r="H69" s="297"/>
      <c r="I69" s="297"/>
      <c r="J69" s="297"/>
      <c r="K69" s="297" t="s">
        <v>88</v>
      </c>
      <c r="L69" s="297"/>
      <c r="M69" s="297"/>
      <c r="N69" s="297"/>
      <c r="O69" s="297"/>
      <c r="P69" s="297"/>
      <c r="Q69" s="297"/>
    </row>
    <row r="70" spans="2:17" ht="28.5" x14ac:dyDescent="0.45">
      <c r="B70" s="308" t="s">
        <v>81</v>
      </c>
      <c r="C70" s="297"/>
      <c r="D70" s="297"/>
      <c r="E70" s="297"/>
      <c r="F70" s="297"/>
      <c r="G70" s="297"/>
      <c r="H70" s="297"/>
      <c r="I70" s="297"/>
      <c r="J70" s="297"/>
      <c r="Q70" s="297"/>
    </row>
    <row r="71" spans="2:17" ht="28.5" x14ac:dyDescent="0.45">
      <c r="B71" s="297"/>
      <c r="C71" s="297"/>
      <c r="D71" s="297"/>
      <c r="E71" s="297"/>
      <c r="F71" s="297"/>
      <c r="G71" s="297"/>
      <c r="H71" s="297"/>
      <c r="I71" s="297"/>
      <c r="J71" s="297"/>
      <c r="Q71" s="297"/>
    </row>
    <row r="72" spans="2:17" ht="28.5" x14ac:dyDescent="0.45">
      <c r="B72" s="297" t="s">
        <v>75</v>
      </c>
      <c r="C72" s="468"/>
      <c r="D72" s="468"/>
      <c r="E72" s="468"/>
      <c r="F72" s="468"/>
      <c r="G72" s="468"/>
      <c r="H72" s="468"/>
      <c r="I72" s="468"/>
      <c r="J72" s="297"/>
      <c r="K72" s="212" t="s">
        <v>92</v>
      </c>
      <c r="Q72" s="297"/>
    </row>
    <row r="73" spans="2:17" ht="28.5" x14ac:dyDescent="0.45">
      <c r="B73" s="297" t="s">
        <v>76</v>
      </c>
      <c r="C73" s="468"/>
      <c r="D73" s="468"/>
      <c r="E73" s="468"/>
      <c r="F73" s="468"/>
      <c r="G73" s="468"/>
      <c r="H73" s="468"/>
      <c r="I73" s="468"/>
      <c r="J73" s="297"/>
      <c r="Q73" s="297"/>
    </row>
    <row r="74" spans="2:17" ht="28.5" x14ac:dyDescent="0.45">
      <c r="B74" s="297" t="s">
        <v>77</v>
      </c>
      <c r="C74" s="469"/>
      <c r="D74" s="469"/>
      <c r="E74" s="469"/>
      <c r="F74" s="469"/>
      <c r="G74" s="469"/>
      <c r="H74" s="469"/>
      <c r="I74" s="469"/>
      <c r="J74" s="297"/>
      <c r="Q74" s="297"/>
    </row>
    <row r="75" spans="2:17" ht="28.5" x14ac:dyDescent="0.45">
      <c r="B75" s="297"/>
      <c r="C75" s="297"/>
      <c r="D75" s="297"/>
      <c r="E75" s="297"/>
      <c r="F75" s="297"/>
      <c r="G75" s="297"/>
      <c r="H75" s="297"/>
      <c r="I75" s="297"/>
      <c r="J75" s="297"/>
      <c r="Q75" s="297"/>
    </row>
    <row r="76" spans="2:17" ht="28.5" x14ac:dyDescent="0.45">
      <c r="B76" s="297" t="s">
        <v>78</v>
      </c>
      <c r="C76" s="468"/>
      <c r="D76" s="468"/>
      <c r="E76" s="468"/>
      <c r="F76" s="468"/>
      <c r="G76" s="468"/>
      <c r="H76" s="468"/>
      <c r="I76" s="468"/>
      <c r="J76" s="297"/>
      <c r="Q76" s="297"/>
    </row>
  </sheetData>
  <mergeCells count="30">
    <mergeCell ref="B1:Q7"/>
    <mergeCell ref="A8:A48"/>
    <mergeCell ref="B8:B9"/>
    <mergeCell ref="C8:E8"/>
    <mergeCell ref="H8:J8"/>
    <mergeCell ref="M8:O8"/>
    <mergeCell ref="Q8:Q9"/>
    <mergeCell ref="C9:D9"/>
    <mergeCell ref="H9:I9"/>
    <mergeCell ref="M9:N9"/>
    <mergeCell ref="C65:I65"/>
    <mergeCell ref="A50:A55"/>
    <mergeCell ref="C51:N51"/>
    <mergeCell ref="C52:N52"/>
    <mergeCell ref="C53:N53"/>
    <mergeCell ref="C54:N54"/>
    <mergeCell ref="C55:N55"/>
    <mergeCell ref="C57:N57"/>
    <mergeCell ref="C58:N58"/>
    <mergeCell ref="C59:N59"/>
    <mergeCell ref="C60:N60"/>
    <mergeCell ref="C64:I64"/>
    <mergeCell ref="C76:I76"/>
    <mergeCell ref="C66:D66"/>
    <mergeCell ref="E66:I66"/>
    <mergeCell ref="C68:I68"/>
    <mergeCell ref="C72:I72"/>
    <mergeCell ref="C73:I73"/>
    <mergeCell ref="C74:D74"/>
    <mergeCell ref="E74:I74"/>
  </mergeCells>
  <dataValidations count="1">
    <dataValidation type="list" allowBlank="1" showInputMessage="1" showErrorMessage="1" sqref="O59">
      <formula1>$R$58:$R$61</formula1>
    </dataValidation>
  </dataValidations>
  <pageMargins left="0.23622047244094491" right="0.23622047244094491" top="0.35433070866141736" bottom="0.35433070866141736" header="0.31496062992125984" footer="0.31496062992125984"/>
  <pageSetup paperSize="9" scale="3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opLeftCell="A22" zoomScale="40" zoomScaleNormal="40" workbookViewId="0">
      <selection activeCell="C65" sqref="C65:I65"/>
    </sheetView>
  </sheetViews>
  <sheetFormatPr baseColWidth="10" defaultRowHeight="26.25" x14ac:dyDescent="0.4"/>
  <cols>
    <col min="1" max="1" width="8.7109375" style="330" customWidth="1"/>
    <col min="2" max="2" width="59.42578125" style="162" customWidth="1"/>
    <col min="3" max="3" width="7.5703125" style="162" customWidth="1"/>
    <col min="4" max="4" width="5.7109375" style="162" customWidth="1"/>
    <col min="5" max="5" width="17.7109375" style="162" customWidth="1"/>
    <col min="6" max="6" width="22.42578125" style="162" customWidth="1"/>
    <col min="7" max="7" width="2.7109375" style="162" customWidth="1"/>
    <col min="8" max="8" width="7.5703125" style="162" customWidth="1"/>
    <col min="9" max="9" width="7.7109375" style="162" customWidth="1"/>
    <col min="10" max="10" width="18.5703125" style="162" customWidth="1"/>
    <col min="11" max="11" width="22.42578125" style="162" customWidth="1"/>
    <col min="12" max="12" width="2.7109375" style="162" customWidth="1"/>
    <col min="13" max="13" width="7.5703125" style="162" customWidth="1"/>
    <col min="14" max="14" width="5.7109375" style="162" customWidth="1"/>
    <col min="15" max="15" width="17.7109375" style="162" customWidth="1"/>
    <col min="16" max="16" width="22.42578125" style="162" customWidth="1"/>
    <col min="17" max="17" width="25.7109375" style="162" customWidth="1"/>
    <col min="18" max="18" width="1.5703125" style="162" customWidth="1"/>
    <col min="19" max="16384" width="11.42578125" style="162"/>
  </cols>
  <sheetData>
    <row r="1" spans="1:17" ht="26.25" customHeight="1" x14ac:dyDescent="0.4">
      <c r="B1" s="508" t="s">
        <v>82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</row>
    <row r="2" spans="1:17" x14ac:dyDescent="0.4"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</row>
    <row r="3" spans="1:17" x14ac:dyDescent="0.4"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</row>
    <row r="4" spans="1:17" x14ac:dyDescent="0.4"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</row>
    <row r="5" spans="1:17" x14ac:dyDescent="0.4"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</row>
    <row r="6" spans="1:17" x14ac:dyDescent="0.4"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</row>
    <row r="7" spans="1:17" x14ac:dyDescent="0.4"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</row>
    <row r="8" spans="1:17" ht="28.5" x14ac:dyDescent="0.45">
      <c r="A8" s="510" t="s">
        <v>69</v>
      </c>
      <c r="B8" s="513" t="s">
        <v>94</v>
      </c>
      <c r="C8" s="515" t="s">
        <v>0</v>
      </c>
      <c r="D8" s="516"/>
      <c r="E8" s="517"/>
      <c r="F8" s="341" t="s">
        <v>1</v>
      </c>
      <c r="G8" s="342"/>
      <c r="H8" s="518" t="s">
        <v>62</v>
      </c>
      <c r="I8" s="518"/>
      <c r="J8" s="518"/>
      <c r="K8" s="341" t="s">
        <v>1</v>
      </c>
      <c r="L8" s="342"/>
      <c r="M8" s="519" t="s">
        <v>3</v>
      </c>
      <c r="N8" s="520"/>
      <c r="O8" s="521"/>
      <c r="P8" s="343" t="s">
        <v>1</v>
      </c>
      <c r="Q8" s="522" t="s">
        <v>60</v>
      </c>
    </row>
    <row r="9" spans="1:17" ht="28.5" x14ac:dyDescent="0.45">
      <c r="A9" s="511"/>
      <c r="B9" s="514"/>
      <c r="C9" s="515" t="s">
        <v>6</v>
      </c>
      <c r="D9" s="517"/>
      <c r="E9" s="344" t="s">
        <v>7</v>
      </c>
      <c r="F9" s="341" t="s">
        <v>93</v>
      </c>
      <c r="G9" s="345"/>
      <c r="H9" s="515" t="s">
        <v>6</v>
      </c>
      <c r="I9" s="517"/>
      <c r="J9" s="346" t="s">
        <v>7</v>
      </c>
      <c r="K9" s="341" t="s">
        <v>93</v>
      </c>
      <c r="L9" s="345"/>
      <c r="M9" s="515" t="s">
        <v>6</v>
      </c>
      <c r="N9" s="517"/>
      <c r="O9" s="347" t="s">
        <v>7</v>
      </c>
      <c r="P9" s="348" t="s">
        <v>8</v>
      </c>
      <c r="Q9" s="523"/>
    </row>
    <row r="10" spans="1:17" ht="28.5" customHeight="1" x14ac:dyDescent="0.45">
      <c r="A10" s="511"/>
      <c r="B10" s="325" t="s">
        <v>10</v>
      </c>
      <c r="C10" s="349">
        <v>60</v>
      </c>
      <c r="D10" s="350" t="s">
        <v>11</v>
      </c>
      <c r="E10" s="377">
        <v>4.5</v>
      </c>
      <c r="F10" s="422"/>
      <c r="G10" s="393"/>
      <c r="H10" s="387">
        <v>60</v>
      </c>
      <c r="I10" s="388" t="s">
        <v>11</v>
      </c>
      <c r="J10" s="389">
        <v>2.5</v>
      </c>
      <c r="K10" s="426"/>
      <c r="L10" s="396"/>
      <c r="M10" s="387">
        <v>10</v>
      </c>
      <c r="N10" s="387" t="s">
        <v>11</v>
      </c>
      <c r="O10" s="389">
        <v>0.42</v>
      </c>
      <c r="P10" s="430"/>
      <c r="Q10" s="404">
        <f>(F10*E10)+(K10*J10)+(P10*O10/10)</f>
        <v>0</v>
      </c>
    </row>
    <row r="11" spans="1:17" ht="28.5" x14ac:dyDescent="0.45">
      <c r="A11" s="511"/>
      <c r="B11" s="326" t="s">
        <v>12</v>
      </c>
      <c r="C11" s="351"/>
      <c r="D11" s="352"/>
      <c r="E11" s="378"/>
      <c r="F11" s="402">
        <v>1</v>
      </c>
      <c r="G11" s="394"/>
      <c r="H11" s="355">
        <v>20</v>
      </c>
      <c r="I11" s="356" t="s">
        <v>11</v>
      </c>
      <c r="J11" s="380">
        <v>2</v>
      </c>
      <c r="K11" s="427"/>
      <c r="L11" s="396"/>
      <c r="M11" s="355">
        <v>10</v>
      </c>
      <c r="N11" s="355" t="s">
        <v>11</v>
      </c>
      <c r="O11" s="380">
        <v>0.8</v>
      </c>
      <c r="P11" s="431"/>
      <c r="Q11" s="405">
        <f>(F11*E11)+(K11*J11)+(P11*O11/10)</f>
        <v>0</v>
      </c>
    </row>
    <row r="12" spans="1:17" ht="28.5" x14ac:dyDescent="0.45">
      <c r="A12" s="511"/>
      <c r="B12" s="327" t="s">
        <v>89</v>
      </c>
      <c r="C12" s="353">
        <v>20</v>
      </c>
      <c r="D12" s="354" t="s">
        <v>11</v>
      </c>
      <c r="E12" s="379">
        <v>3.2</v>
      </c>
      <c r="F12" s="423"/>
      <c r="G12" s="393"/>
      <c r="H12" s="359">
        <v>100</v>
      </c>
      <c r="I12" s="360" t="s">
        <v>11</v>
      </c>
      <c r="J12" s="382">
        <v>15</v>
      </c>
      <c r="K12" s="428"/>
      <c r="L12" s="396"/>
      <c r="M12" s="359">
        <v>10</v>
      </c>
      <c r="N12" s="359" t="s">
        <v>11</v>
      </c>
      <c r="O12" s="382">
        <v>0.8</v>
      </c>
      <c r="P12" s="432"/>
      <c r="Q12" s="406">
        <f t="shared" ref="Q12:Q48" si="0">(F12*E12)+(K12*J12)+(P12*O12/10)</f>
        <v>0</v>
      </c>
    </row>
    <row r="13" spans="1:17" ht="28.5" x14ac:dyDescent="0.45">
      <c r="A13" s="511"/>
      <c r="B13" s="326" t="s">
        <v>14</v>
      </c>
      <c r="C13" s="355">
        <v>20</v>
      </c>
      <c r="D13" s="356" t="s">
        <v>11</v>
      </c>
      <c r="E13" s="380">
        <v>2.5</v>
      </c>
      <c r="F13" s="424"/>
      <c r="G13" s="393"/>
      <c r="H13" s="355">
        <v>20</v>
      </c>
      <c r="I13" s="356" t="s">
        <v>11</v>
      </c>
      <c r="J13" s="380">
        <v>2</v>
      </c>
      <c r="K13" s="427"/>
      <c r="L13" s="396"/>
      <c r="M13" s="355">
        <v>10</v>
      </c>
      <c r="N13" s="355" t="s">
        <v>11</v>
      </c>
      <c r="O13" s="380">
        <v>0.56999999999999995</v>
      </c>
      <c r="P13" s="431"/>
      <c r="Q13" s="405">
        <f t="shared" si="0"/>
        <v>0</v>
      </c>
    </row>
    <row r="14" spans="1:17" ht="28.5" x14ac:dyDescent="0.45">
      <c r="A14" s="511"/>
      <c r="B14" s="327" t="s">
        <v>15</v>
      </c>
      <c r="C14" s="357"/>
      <c r="D14" s="358"/>
      <c r="E14" s="381"/>
      <c r="F14" s="401"/>
      <c r="G14" s="393"/>
      <c r="H14" s="359">
        <v>50</v>
      </c>
      <c r="I14" s="360" t="s">
        <v>11</v>
      </c>
      <c r="J14" s="382">
        <v>4.5</v>
      </c>
      <c r="K14" s="428"/>
      <c r="L14" s="396"/>
      <c r="M14" s="359">
        <v>10</v>
      </c>
      <c r="N14" s="359" t="s">
        <v>11</v>
      </c>
      <c r="O14" s="382">
        <v>0.9</v>
      </c>
      <c r="P14" s="432"/>
      <c r="Q14" s="406">
        <f t="shared" si="0"/>
        <v>0</v>
      </c>
    </row>
    <row r="15" spans="1:17" ht="28.5" x14ac:dyDescent="0.45">
      <c r="A15" s="511"/>
      <c r="B15" s="326" t="s">
        <v>16</v>
      </c>
      <c r="C15" s="355">
        <v>60</v>
      </c>
      <c r="D15" s="356" t="s">
        <v>11</v>
      </c>
      <c r="E15" s="380">
        <v>4.5</v>
      </c>
      <c r="F15" s="424"/>
      <c r="G15" s="393"/>
      <c r="H15" s="355">
        <v>60</v>
      </c>
      <c r="I15" s="356" t="s">
        <v>11</v>
      </c>
      <c r="J15" s="380">
        <v>3.5</v>
      </c>
      <c r="K15" s="427"/>
      <c r="L15" s="396"/>
      <c r="M15" s="355">
        <v>10</v>
      </c>
      <c r="N15" s="355" t="s">
        <v>11</v>
      </c>
      <c r="O15" s="380">
        <v>0.57999999999999996</v>
      </c>
      <c r="P15" s="431"/>
      <c r="Q15" s="405">
        <f t="shared" si="0"/>
        <v>0</v>
      </c>
    </row>
    <row r="16" spans="1:17" ht="28.5" x14ac:dyDescent="0.45">
      <c r="A16" s="511"/>
      <c r="B16" s="327" t="s">
        <v>17</v>
      </c>
      <c r="C16" s="359">
        <v>50</v>
      </c>
      <c r="D16" s="360" t="s">
        <v>11</v>
      </c>
      <c r="E16" s="382">
        <v>3.5</v>
      </c>
      <c r="F16" s="425"/>
      <c r="G16" s="393"/>
      <c r="H16" s="359">
        <v>50</v>
      </c>
      <c r="I16" s="360" t="s">
        <v>11</v>
      </c>
      <c r="J16" s="382">
        <v>2.5</v>
      </c>
      <c r="K16" s="428"/>
      <c r="L16" s="396"/>
      <c r="M16" s="359">
        <v>10</v>
      </c>
      <c r="N16" s="359" t="s">
        <v>11</v>
      </c>
      <c r="O16" s="382">
        <v>0.42</v>
      </c>
      <c r="P16" s="432"/>
      <c r="Q16" s="406">
        <f t="shared" si="0"/>
        <v>0</v>
      </c>
    </row>
    <row r="17" spans="1:17" ht="28.5" x14ac:dyDescent="0.45">
      <c r="A17" s="511"/>
      <c r="B17" s="326" t="s">
        <v>18</v>
      </c>
      <c r="C17" s="355">
        <v>60</v>
      </c>
      <c r="D17" s="356" t="s">
        <v>11</v>
      </c>
      <c r="E17" s="380">
        <v>3</v>
      </c>
      <c r="F17" s="424"/>
      <c r="G17" s="393"/>
      <c r="H17" s="355">
        <v>60</v>
      </c>
      <c r="I17" s="356" t="s">
        <v>11</v>
      </c>
      <c r="J17" s="380">
        <v>2.5</v>
      </c>
      <c r="K17" s="427"/>
      <c r="L17" s="396"/>
      <c r="M17" s="355">
        <v>10</v>
      </c>
      <c r="N17" s="355" t="s">
        <v>11</v>
      </c>
      <c r="O17" s="380">
        <v>0.33</v>
      </c>
      <c r="P17" s="431"/>
      <c r="Q17" s="405">
        <f t="shared" si="0"/>
        <v>0</v>
      </c>
    </row>
    <row r="18" spans="1:17" ht="28.5" x14ac:dyDescent="0.45">
      <c r="A18" s="511"/>
      <c r="B18" s="327" t="s">
        <v>19</v>
      </c>
      <c r="C18" s="359">
        <v>60</v>
      </c>
      <c r="D18" s="360" t="s">
        <v>11</v>
      </c>
      <c r="E18" s="382">
        <v>4.5</v>
      </c>
      <c r="F18" s="425"/>
      <c r="G18" s="393"/>
      <c r="H18" s="359">
        <v>60</v>
      </c>
      <c r="I18" s="360" t="s">
        <v>11</v>
      </c>
      <c r="J18" s="382">
        <v>3.5</v>
      </c>
      <c r="K18" s="428"/>
      <c r="L18" s="396"/>
      <c r="M18" s="359">
        <v>10</v>
      </c>
      <c r="N18" s="359" t="s">
        <v>11</v>
      </c>
      <c r="O18" s="382">
        <v>0.57999999999999996</v>
      </c>
      <c r="P18" s="432"/>
      <c r="Q18" s="406">
        <f t="shared" si="0"/>
        <v>0</v>
      </c>
    </row>
    <row r="19" spans="1:17" ht="28.5" x14ac:dyDescent="0.45">
      <c r="A19" s="511"/>
      <c r="B19" s="326" t="s">
        <v>20</v>
      </c>
      <c r="C19" s="355">
        <v>60</v>
      </c>
      <c r="D19" s="356" t="s">
        <v>11</v>
      </c>
      <c r="E19" s="380">
        <v>4.5</v>
      </c>
      <c r="F19" s="424"/>
      <c r="G19" s="393"/>
      <c r="H19" s="355">
        <v>60</v>
      </c>
      <c r="I19" s="356" t="s">
        <v>11</v>
      </c>
      <c r="J19" s="380">
        <v>3.5</v>
      </c>
      <c r="K19" s="427"/>
      <c r="L19" s="396"/>
      <c r="M19" s="355">
        <v>10</v>
      </c>
      <c r="N19" s="355" t="s">
        <v>11</v>
      </c>
      <c r="O19" s="380">
        <v>0.5</v>
      </c>
      <c r="P19" s="431"/>
      <c r="Q19" s="405">
        <f t="shared" si="0"/>
        <v>0</v>
      </c>
    </row>
    <row r="20" spans="1:17" ht="28.5" x14ac:dyDescent="0.45">
      <c r="A20" s="511"/>
      <c r="B20" s="327" t="s">
        <v>21</v>
      </c>
      <c r="C20" s="361"/>
      <c r="D20" s="362"/>
      <c r="E20" s="383"/>
      <c r="F20" s="398"/>
      <c r="G20" s="393"/>
      <c r="H20" s="359">
        <v>100</v>
      </c>
      <c r="I20" s="360" t="s">
        <v>11</v>
      </c>
      <c r="J20" s="382">
        <v>5.5</v>
      </c>
      <c r="K20" s="428"/>
      <c r="L20" s="396"/>
      <c r="M20" s="359">
        <v>10</v>
      </c>
      <c r="N20" s="359" t="s">
        <v>11</v>
      </c>
      <c r="O20" s="382">
        <v>0.55000000000000004</v>
      </c>
      <c r="P20" s="432"/>
      <c r="Q20" s="406">
        <f t="shared" si="0"/>
        <v>0</v>
      </c>
    </row>
    <row r="21" spans="1:17" ht="28.5" x14ac:dyDescent="0.45">
      <c r="A21" s="511"/>
      <c r="B21" s="326" t="s">
        <v>22</v>
      </c>
      <c r="C21" s="363"/>
      <c r="D21" s="364"/>
      <c r="E21" s="384"/>
      <c r="F21" s="400"/>
      <c r="G21" s="393"/>
      <c r="H21" s="355">
        <v>10</v>
      </c>
      <c r="I21" s="356" t="s">
        <v>23</v>
      </c>
      <c r="J21" s="380">
        <v>4</v>
      </c>
      <c r="K21" s="427"/>
      <c r="L21" s="396"/>
      <c r="M21" s="371"/>
      <c r="N21" s="371"/>
      <c r="O21" s="381"/>
      <c r="P21" s="403"/>
      <c r="Q21" s="405">
        <f t="shared" si="0"/>
        <v>0</v>
      </c>
    </row>
    <row r="22" spans="1:17" ht="28.5" x14ac:dyDescent="0.45">
      <c r="A22" s="511"/>
      <c r="B22" s="327" t="s">
        <v>24</v>
      </c>
      <c r="C22" s="359">
        <v>20</v>
      </c>
      <c r="D22" s="360" t="s">
        <v>11</v>
      </c>
      <c r="E22" s="382">
        <v>3</v>
      </c>
      <c r="F22" s="425"/>
      <c r="G22" s="393"/>
      <c r="H22" s="359">
        <v>20</v>
      </c>
      <c r="I22" s="360" t="s">
        <v>11</v>
      </c>
      <c r="J22" s="382">
        <v>2</v>
      </c>
      <c r="K22" s="428"/>
      <c r="L22" s="396"/>
      <c r="M22" s="359">
        <v>10</v>
      </c>
      <c r="N22" s="359" t="s">
        <v>11</v>
      </c>
      <c r="O22" s="382">
        <v>0.8</v>
      </c>
      <c r="P22" s="432"/>
      <c r="Q22" s="406">
        <f t="shared" si="0"/>
        <v>0</v>
      </c>
    </row>
    <row r="23" spans="1:17" ht="28.5" x14ac:dyDescent="0.45">
      <c r="A23" s="511"/>
      <c r="B23" s="326" t="s">
        <v>25</v>
      </c>
      <c r="C23" s="355">
        <v>60</v>
      </c>
      <c r="D23" s="356" t="s">
        <v>11</v>
      </c>
      <c r="E23" s="380">
        <v>7</v>
      </c>
      <c r="F23" s="424"/>
      <c r="G23" s="393"/>
      <c r="H23" s="355">
        <v>60</v>
      </c>
      <c r="I23" s="356" t="s">
        <v>11</v>
      </c>
      <c r="J23" s="380">
        <v>6</v>
      </c>
      <c r="K23" s="427"/>
      <c r="L23" s="396"/>
      <c r="M23" s="355">
        <v>10</v>
      </c>
      <c r="N23" s="355" t="s">
        <v>11</v>
      </c>
      <c r="O23" s="380">
        <v>0.92</v>
      </c>
      <c r="P23" s="431"/>
      <c r="Q23" s="405">
        <f t="shared" si="0"/>
        <v>0</v>
      </c>
    </row>
    <row r="24" spans="1:17" ht="28.5" x14ac:dyDescent="0.45">
      <c r="A24" s="511"/>
      <c r="B24" s="327" t="s">
        <v>26</v>
      </c>
      <c r="C24" s="357"/>
      <c r="D24" s="358"/>
      <c r="E24" s="381"/>
      <c r="F24" s="401"/>
      <c r="G24" s="393"/>
      <c r="H24" s="359">
        <v>100</v>
      </c>
      <c r="I24" s="360" t="s">
        <v>11</v>
      </c>
      <c r="J24" s="382">
        <v>7</v>
      </c>
      <c r="K24" s="428"/>
      <c r="L24" s="396"/>
      <c r="M24" s="359">
        <v>10</v>
      </c>
      <c r="N24" s="359" t="s">
        <v>11</v>
      </c>
      <c r="O24" s="382">
        <v>0.6</v>
      </c>
      <c r="P24" s="432"/>
      <c r="Q24" s="406">
        <f t="shared" si="0"/>
        <v>0</v>
      </c>
    </row>
    <row r="25" spans="1:17" ht="28.5" x14ac:dyDescent="0.45">
      <c r="A25" s="511"/>
      <c r="B25" s="326" t="s">
        <v>27</v>
      </c>
      <c r="C25" s="355">
        <v>60</v>
      </c>
      <c r="D25" s="356" t="s">
        <v>11</v>
      </c>
      <c r="E25" s="380">
        <v>7</v>
      </c>
      <c r="F25" s="424"/>
      <c r="G25" s="393"/>
      <c r="H25" s="355">
        <v>60</v>
      </c>
      <c r="I25" s="356" t="s">
        <v>11</v>
      </c>
      <c r="J25" s="380">
        <v>6</v>
      </c>
      <c r="K25" s="427"/>
      <c r="L25" s="396"/>
      <c r="M25" s="355">
        <v>10</v>
      </c>
      <c r="N25" s="355" t="s">
        <v>11</v>
      </c>
      <c r="O25" s="380">
        <v>0.95</v>
      </c>
      <c r="P25" s="431"/>
      <c r="Q25" s="405">
        <f t="shared" si="0"/>
        <v>0</v>
      </c>
    </row>
    <row r="26" spans="1:17" ht="28.5" x14ac:dyDescent="0.45">
      <c r="A26" s="511"/>
      <c r="B26" s="327" t="s">
        <v>28</v>
      </c>
      <c r="C26" s="357"/>
      <c r="D26" s="358"/>
      <c r="E26" s="381"/>
      <c r="F26" s="401"/>
      <c r="G26" s="393"/>
      <c r="H26" s="359">
        <v>100</v>
      </c>
      <c r="I26" s="360" t="s">
        <v>11</v>
      </c>
      <c r="J26" s="382">
        <v>7</v>
      </c>
      <c r="K26" s="428"/>
      <c r="L26" s="396"/>
      <c r="M26" s="359">
        <v>10</v>
      </c>
      <c r="N26" s="359" t="s">
        <v>11</v>
      </c>
      <c r="O26" s="382">
        <v>0.7</v>
      </c>
      <c r="P26" s="432"/>
      <c r="Q26" s="406">
        <f t="shared" si="0"/>
        <v>0</v>
      </c>
    </row>
    <row r="27" spans="1:17" ht="28.5" x14ac:dyDescent="0.45">
      <c r="A27" s="511"/>
      <c r="B27" s="326" t="s">
        <v>29</v>
      </c>
      <c r="C27" s="355">
        <v>20</v>
      </c>
      <c r="D27" s="356" t="s">
        <v>11</v>
      </c>
      <c r="E27" s="380">
        <v>2.5</v>
      </c>
      <c r="F27" s="424"/>
      <c r="G27" s="393"/>
      <c r="H27" s="355">
        <v>20</v>
      </c>
      <c r="I27" s="356" t="s">
        <v>11</v>
      </c>
      <c r="J27" s="380">
        <v>1.5</v>
      </c>
      <c r="K27" s="427"/>
      <c r="L27" s="396"/>
      <c r="M27" s="355">
        <v>10</v>
      </c>
      <c r="N27" s="355" t="s">
        <v>11</v>
      </c>
      <c r="O27" s="380">
        <v>0.56999999999999995</v>
      </c>
      <c r="P27" s="431"/>
      <c r="Q27" s="405">
        <f t="shared" si="0"/>
        <v>0</v>
      </c>
    </row>
    <row r="28" spans="1:17" ht="28.5" x14ac:dyDescent="0.45">
      <c r="A28" s="511"/>
      <c r="B28" s="327" t="s">
        <v>30</v>
      </c>
      <c r="C28" s="359">
        <v>50</v>
      </c>
      <c r="D28" s="360" t="s">
        <v>11</v>
      </c>
      <c r="E28" s="382">
        <v>6.5</v>
      </c>
      <c r="F28" s="425"/>
      <c r="G28" s="393"/>
      <c r="H28" s="359">
        <v>50</v>
      </c>
      <c r="I28" s="360" t="s">
        <v>11</v>
      </c>
      <c r="J28" s="382">
        <v>5.5</v>
      </c>
      <c r="K28" s="428"/>
      <c r="L28" s="396"/>
      <c r="M28" s="359">
        <v>10</v>
      </c>
      <c r="N28" s="359" t="s">
        <v>11</v>
      </c>
      <c r="O28" s="382">
        <v>1</v>
      </c>
      <c r="P28" s="432"/>
      <c r="Q28" s="406">
        <f t="shared" si="0"/>
        <v>0</v>
      </c>
    </row>
    <row r="29" spans="1:17" ht="28.5" x14ac:dyDescent="0.45">
      <c r="A29" s="511"/>
      <c r="B29" s="326" t="s">
        <v>54</v>
      </c>
      <c r="C29" s="355">
        <v>40</v>
      </c>
      <c r="D29" s="356" t="s">
        <v>11</v>
      </c>
      <c r="E29" s="380">
        <v>4</v>
      </c>
      <c r="F29" s="424"/>
      <c r="G29" s="393"/>
      <c r="H29" s="355">
        <v>40</v>
      </c>
      <c r="I29" s="356" t="s">
        <v>11</v>
      </c>
      <c r="J29" s="380">
        <v>3</v>
      </c>
      <c r="K29" s="427"/>
      <c r="L29" s="396"/>
      <c r="M29" s="355">
        <v>10</v>
      </c>
      <c r="N29" s="355" t="s">
        <v>11</v>
      </c>
      <c r="O29" s="380">
        <v>0.75</v>
      </c>
      <c r="P29" s="431"/>
      <c r="Q29" s="405">
        <f t="shared" si="0"/>
        <v>0</v>
      </c>
    </row>
    <row r="30" spans="1:17" ht="28.5" x14ac:dyDescent="0.45">
      <c r="A30" s="511"/>
      <c r="B30" s="327" t="s">
        <v>31</v>
      </c>
      <c r="C30" s="365"/>
      <c r="D30" s="366"/>
      <c r="E30" s="381"/>
      <c r="F30" s="401"/>
      <c r="G30" s="393"/>
      <c r="H30" s="359">
        <v>10</v>
      </c>
      <c r="I30" s="360" t="s">
        <v>11</v>
      </c>
      <c r="J30" s="382">
        <v>2</v>
      </c>
      <c r="K30" s="428"/>
      <c r="L30" s="396"/>
      <c r="M30" s="359">
        <v>10</v>
      </c>
      <c r="N30" s="359" t="s">
        <v>11</v>
      </c>
      <c r="O30" s="382">
        <v>2</v>
      </c>
      <c r="P30" s="432"/>
      <c r="Q30" s="406">
        <f t="shared" si="0"/>
        <v>0</v>
      </c>
    </row>
    <row r="31" spans="1:17" ht="28.5" x14ac:dyDescent="0.45">
      <c r="A31" s="511"/>
      <c r="B31" s="326" t="s">
        <v>32</v>
      </c>
      <c r="C31" s="355">
        <v>25</v>
      </c>
      <c r="D31" s="356" t="s">
        <v>11</v>
      </c>
      <c r="E31" s="380">
        <v>2.5</v>
      </c>
      <c r="F31" s="424"/>
      <c r="G31" s="393"/>
      <c r="H31" s="355">
        <v>25</v>
      </c>
      <c r="I31" s="356" t="s">
        <v>11</v>
      </c>
      <c r="J31" s="380">
        <v>1.5</v>
      </c>
      <c r="K31" s="427"/>
      <c r="L31" s="396"/>
      <c r="M31" s="355">
        <v>10</v>
      </c>
      <c r="N31" s="355" t="s">
        <v>11</v>
      </c>
      <c r="O31" s="380">
        <v>0.56999999999999995</v>
      </c>
      <c r="P31" s="431"/>
      <c r="Q31" s="405">
        <f t="shared" si="0"/>
        <v>0</v>
      </c>
    </row>
    <row r="32" spans="1:17" ht="28.5" x14ac:dyDescent="0.45">
      <c r="A32" s="511"/>
      <c r="B32" s="327" t="s">
        <v>56</v>
      </c>
      <c r="C32" s="367"/>
      <c r="D32" s="368"/>
      <c r="E32" s="383"/>
      <c r="F32" s="398"/>
      <c r="G32" s="393"/>
      <c r="H32" s="359" t="s">
        <v>33</v>
      </c>
      <c r="I32" s="360" t="s">
        <v>11</v>
      </c>
      <c r="J32" s="382">
        <v>1</v>
      </c>
      <c r="K32" s="428"/>
      <c r="L32" s="396"/>
      <c r="M32" s="359">
        <v>1</v>
      </c>
      <c r="N32" s="359" t="s">
        <v>34</v>
      </c>
      <c r="O32" s="382">
        <v>1</v>
      </c>
      <c r="P32" s="432"/>
      <c r="Q32" s="406">
        <f t="shared" si="0"/>
        <v>0</v>
      </c>
    </row>
    <row r="33" spans="1:17" ht="28.5" x14ac:dyDescent="0.45">
      <c r="A33" s="511"/>
      <c r="B33" s="326" t="s">
        <v>90</v>
      </c>
      <c r="C33" s="369"/>
      <c r="D33" s="370"/>
      <c r="E33" s="385"/>
      <c r="F33" s="399"/>
      <c r="G33" s="393"/>
      <c r="H33" s="355">
        <v>25</v>
      </c>
      <c r="I33" s="356" t="s">
        <v>11</v>
      </c>
      <c r="J33" s="380">
        <v>2.5</v>
      </c>
      <c r="K33" s="427"/>
      <c r="L33" s="396"/>
      <c r="M33" s="355">
        <v>10</v>
      </c>
      <c r="N33" s="355" t="s">
        <v>11</v>
      </c>
      <c r="O33" s="380">
        <v>1</v>
      </c>
      <c r="P33" s="431"/>
      <c r="Q33" s="405">
        <f t="shared" si="0"/>
        <v>0</v>
      </c>
    </row>
    <row r="34" spans="1:17" ht="28.5" x14ac:dyDescent="0.45">
      <c r="A34" s="511"/>
      <c r="B34" s="327" t="s">
        <v>49</v>
      </c>
      <c r="C34" s="363"/>
      <c r="D34" s="364"/>
      <c r="E34" s="384"/>
      <c r="F34" s="400"/>
      <c r="G34" s="393"/>
      <c r="H34" s="359">
        <v>10</v>
      </c>
      <c r="I34" s="360" t="s">
        <v>23</v>
      </c>
      <c r="J34" s="382">
        <v>4</v>
      </c>
      <c r="K34" s="428"/>
      <c r="L34" s="396"/>
      <c r="M34" s="371"/>
      <c r="N34" s="371"/>
      <c r="O34" s="381"/>
      <c r="P34" s="403"/>
      <c r="Q34" s="406">
        <f t="shared" si="0"/>
        <v>0</v>
      </c>
    </row>
    <row r="35" spans="1:17" ht="28.5" x14ac:dyDescent="0.45">
      <c r="A35" s="511"/>
      <c r="B35" s="326" t="s">
        <v>35</v>
      </c>
      <c r="C35" s="355">
        <v>20</v>
      </c>
      <c r="D35" s="356" t="s">
        <v>11</v>
      </c>
      <c r="E35" s="380">
        <v>3</v>
      </c>
      <c r="F35" s="424"/>
      <c r="G35" s="393"/>
      <c r="H35" s="355">
        <v>20</v>
      </c>
      <c r="I35" s="356" t="s">
        <v>11</v>
      </c>
      <c r="J35" s="380">
        <v>2</v>
      </c>
      <c r="K35" s="427"/>
      <c r="L35" s="396"/>
      <c r="M35" s="355">
        <v>10</v>
      </c>
      <c r="N35" s="355" t="s">
        <v>11</v>
      </c>
      <c r="O35" s="380">
        <v>1</v>
      </c>
      <c r="P35" s="431"/>
      <c r="Q35" s="405">
        <f t="shared" si="0"/>
        <v>0</v>
      </c>
    </row>
    <row r="36" spans="1:17" ht="28.5" x14ac:dyDescent="0.45">
      <c r="A36" s="511"/>
      <c r="B36" s="327" t="s">
        <v>36</v>
      </c>
      <c r="C36" s="359">
        <v>60</v>
      </c>
      <c r="D36" s="360" t="s">
        <v>11</v>
      </c>
      <c r="E36" s="382">
        <v>5.5</v>
      </c>
      <c r="F36" s="425"/>
      <c r="G36" s="393"/>
      <c r="H36" s="359">
        <v>60</v>
      </c>
      <c r="I36" s="360" t="s">
        <v>11</v>
      </c>
      <c r="J36" s="382">
        <v>4.5</v>
      </c>
      <c r="K36" s="428"/>
      <c r="L36" s="396"/>
      <c r="M36" s="359">
        <v>10</v>
      </c>
      <c r="N36" s="359" t="s">
        <v>11</v>
      </c>
      <c r="O36" s="382">
        <v>0.75</v>
      </c>
      <c r="P36" s="432"/>
      <c r="Q36" s="406">
        <f t="shared" si="0"/>
        <v>0</v>
      </c>
    </row>
    <row r="37" spans="1:17" ht="28.5" x14ac:dyDescent="0.45">
      <c r="A37" s="511"/>
      <c r="B37" s="326" t="s">
        <v>37</v>
      </c>
      <c r="C37" s="355">
        <v>60</v>
      </c>
      <c r="D37" s="356" t="s">
        <v>11</v>
      </c>
      <c r="E37" s="380">
        <v>5.5</v>
      </c>
      <c r="F37" s="424"/>
      <c r="G37" s="393"/>
      <c r="H37" s="355">
        <v>60</v>
      </c>
      <c r="I37" s="356" t="s">
        <v>11</v>
      </c>
      <c r="J37" s="380">
        <v>4.5</v>
      </c>
      <c r="K37" s="427"/>
      <c r="L37" s="396"/>
      <c r="M37" s="355">
        <v>10</v>
      </c>
      <c r="N37" s="355" t="s">
        <v>11</v>
      </c>
      <c r="O37" s="380">
        <v>0.75</v>
      </c>
      <c r="P37" s="431"/>
      <c r="Q37" s="405">
        <f t="shared" si="0"/>
        <v>0</v>
      </c>
    </row>
    <row r="38" spans="1:17" ht="28.5" x14ac:dyDescent="0.45">
      <c r="A38" s="511"/>
      <c r="B38" s="327" t="s">
        <v>55</v>
      </c>
      <c r="C38" s="359">
        <v>20</v>
      </c>
      <c r="D38" s="360" t="s">
        <v>11</v>
      </c>
      <c r="E38" s="382">
        <v>2.5</v>
      </c>
      <c r="F38" s="425"/>
      <c r="G38" s="393"/>
      <c r="H38" s="359">
        <v>20</v>
      </c>
      <c r="I38" s="360" t="s">
        <v>11</v>
      </c>
      <c r="J38" s="382">
        <v>1.5</v>
      </c>
      <c r="K38" s="428"/>
      <c r="L38" s="396"/>
      <c r="M38" s="359">
        <v>10</v>
      </c>
      <c r="N38" s="359" t="s">
        <v>11</v>
      </c>
      <c r="O38" s="382">
        <v>0.8</v>
      </c>
      <c r="P38" s="432"/>
      <c r="Q38" s="406">
        <f t="shared" si="0"/>
        <v>0</v>
      </c>
    </row>
    <row r="39" spans="1:17" ht="28.5" x14ac:dyDescent="0.45">
      <c r="A39" s="511"/>
      <c r="B39" s="326" t="s">
        <v>38</v>
      </c>
      <c r="C39" s="371"/>
      <c r="D39" s="372"/>
      <c r="E39" s="381"/>
      <c r="F39" s="401"/>
      <c r="G39" s="393"/>
      <c r="H39" s="355">
        <v>30</v>
      </c>
      <c r="I39" s="356" t="s">
        <v>11</v>
      </c>
      <c r="J39" s="380">
        <v>2</v>
      </c>
      <c r="K39" s="427"/>
      <c r="L39" s="396"/>
      <c r="M39" s="355">
        <v>10</v>
      </c>
      <c r="N39" s="355" t="s">
        <v>11</v>
      </c>
      <c r="O39" s="380">
        <v>0.67</v>
      </c>
      <c r="P39" s="431"/>
      <c r="Q39" s="405">
        <f t="shared" si="0"/>
        <v>0</v>
      </c>
    </row>
    <row r="40" spans="1:17" ht="28.5" x14ac:dyDescent="0.45">
      <c r="A40" s="511"/>
      <c r="B40" s="327" t="s">
        <v>50</v>
      </c>
      <c r="C40" s="359">
        <v>55</v>
      </c>
      <c r="D40" s="360" t="s">
        <v>11</v>
      </c>
      <c r="E40" s="382">
        <v>5.5</v>
      </c>
      <c r="F40" s="425"/>
      <c r="G40" s="393"/>
      <c r="H40" s="359">
        <v>55</v>
      </c>
      <c r="I40" s="360" t="s">
        <v>11</v>
      </c>
      <c r="J40" s="382">
        <v>5</v>
      </c>
      <c r="K40" s="428"/>
      <c r="L40" s="396"/>
      <c r="M40" s="359">
        <v>10</v>
      </c>
      <c r="N40" s="359" t="s">
        <v>11</v>
      </c>
      <c r="O40" s="382">
        <v>0.83</v>
      </c>
      <c r="P40" s="432"/>
      <c r="Q40" s="406">
        <f t="shared" si="0"/>
        <v>0</v>
      </c>
    </row>
    <row r="41" spans="1:17" ht="28.5" x14ac:dyDescent="0.45">
      <c r="A41" s="511"/>
      <c r="B41" s="326" t="s">
        <v>57</v>
      </c>
      <c r="C41" s="355">
        <v>55</v>
      </c>
      <c r="D41" s="356" t="s">
        <v>11</v>
      </c>
      <c r="E41" s="380">
        <v>3</v>
      </c>
      <c r="F41" s="424"/>
      <c r="G41" s="393"/>
      <c r="H41" s="355">
        <v>55</v>
      </c>
      <c r="I41" s="356" t="s">
        <v>11</v>
      </c>
      <c r="J41" s="380">
        <v>2</v>
      </c>
      <c r="K41" s="427"/>
      <c r="L41" s="396"/>
      <c r="M41" s="355">
        <v>10</v>
      </c>
      <c r="N41" s="355" t="s">
        <v>11</v>
      </c>
      <c r="O41" s="380">
        <v>0.3</v>
      </c>
      <c r="P41" s="431"/>
      <c r="Q41" s="405">
        <f t="shared" si="0"/>
        <v>0</v>
      </c>
    </row>
    <row r="42" spans="1:17" ht="28.5" x14ac:dyDescent="0.45">
      <c r="A42" s="511"/>
      <c r="B42" s="328" t="s">
        <v>51</v>
      </c>
      <c r="C42" s="359">
        <v>55</v>
      </c>
      <c r="D42" s="360" t="s">
        <v>11</v>
      </c>
      <c r="E42" s="382">
        <v>6.5</v>
      </c>
      <c r="F42" s="425"/>
      <c r="G42" s="393"/>
      <c r="H42" s="359">
        <v>55</v>
      </c>
      <c r="I42" s="360" t="s">
        <v>11</v>
      </c>
      <c r="J42" s="382">
        <v>5.5</v>
      </c>
      <c r="K42" s="428"/>
      <c r="L42" s="396"/>
      <c r="M42" s="359">
        <v>10</v>
      </c>
      <c r="N42" s="359" t="s">
        <v>11</v>
      </c>
      <c r="O42" s="382">
        <v>1</v>
      </c>
      <c r="P42" s="432"/>
      <c r="Q42" s="406">
        <f t="shared" si="0"/>
        <v>0</v>
      </c>
    </row>
    <row r="43" spans="1:17" ht="28.5" x14ac:dyDescent="0.45">
      <c r="A43" s="511"/>
      <c r="B43" s="326" t="s">
        <v>39</v>
      </c>
      <c r="C43" s="355">
        <v>35</v>
      </c>
      <c r="D43" s="356" t="s">
        <v>11</v>
      </c>
      <c r="E43" s="380">
        <v>3</v>
      </c>
      <c r="F43" s="424"/>
      <c r="G43" s="393"/>
      <c r="H43" s="355">
        <v>35</v>
      </c>
      <c r="I43" s="356" t="s">
        <v>11</v>
      </c>
      <c r="J43" s="380">
        <v>2</v>
      </c>
      <c r="K43" s="427"/>
      <c r="L43" s="396"/>
      <c r="M43" s="355">
        <v>10</v>
      </c>
      <c r="N43" s="355" t="s">
        <v>11</v>
      </c>
      <c r="O43" s="380">
        <v>0.56999999999999995</v>
      </c>
      <c r="P43" s="431"/>
      <c r="Q43" s="405">
        <f t="shared" si="0"/>
        <v>0</v>
      </c>
    </row>
    <row r="44" spans="1:17" ht="28.5" x14ac:dyDescent="0.45">
      <c r="A44" s="511"/>
      <c r="B44" s="327" t="s">
        <v>40</v>
      </c>
      <c r="C44" s="367"/>
      <c r="D44" s="368"/>
      <c r="E44" s="383"/>
      <c r="F44" s="398"/>
      <c r="G44" s="393"/>
      <c r="H44" s="359">
        <v>100</v>
      </c>
      <c r="I44" s="360" t="s">
        <v>11</v>
      </c>
      <c r="J44" s="382">
        <v>6</v>
      </c>
      <c r="K44" s="428"/>
      <c r="L44" s="396"/>
      <c r="M44" s="359">
        <v>10</v>
      </c>
      <c r="N44" s="359" t="s">
        <v>11</v>
      </c>
      <c r="O44" s="382">
        <v>0.6</v>
      </c>
      <c r="P44" s="432"/>
      <c r="Q44" s="406">
        <f t="shared" si="0"/>
        <v>0</v>
      </c>
    </row>
    <row r="45" spans="1:17" ht="28.5" x14ac:dyDescent="0.45">
      <c r="A45" s="511"/>
      <c r="B45" s="326" t="s">
        <v>41</v>
      </c>
      <c r="C45" s="369"/>
      <c r="D45" s="370"/>
      <c r="E45" s="385"/>
      <c r="F45" s="399"/>
      <c r="G45" s="393"/>
      <c r="H45" s="355">
        <v>10</v>
      </c>
      <c r="I45" s="356" t="s">
        <v>23</v>
      </c>
      <c r="J45" s="380">
        <v>4</v>
      </c>
      <c r="K45" s="427"/>
      <c r="L45" s="396"/>
      <c r="M45" s="371"/>
      <c r="N45" s="371"/>
      <c r="O45" s="381"/>
      <c r="P45" s="403"/>
      <c r="Q45" s="405">
        <f t="shared" si="0"/>
        <v>0</v>
      </c>
    </row>
    <row r="46" spans="1:17" ht="28.5" x14ac:dyDescent="0.45">
      <c r="A46" s="511"/>
      <c r="B46" s="327" t="s">
        <v>42</v>
      </c>
      <c r="C46" s="373"/>
      <c r="D46" s="374"/>
      <c r="E46" s="385"/>
      <c r="F46" s="399"/>
      <c r="G46" s="393"/>
      <c r="H46" s="359">
        <v>100</v>
      </c>
      <c r="I46" s="360" t="s">
        <v>11</v>
      </c>
      <c r="J46" s="382">
        <v>6</v>
      </c>
      <c r="K46" s="428"/>
      <c r="L46" s="396"/>
      <c r="M46" s="359">
        <v>10</v>
      </c>
      <c r="N46" s="359" t="s">
        <v>11</v>
      </c>
      <c r="O46" s="382">
        <v>0.6</v>
      </c>
      <c r="P46" s="432"/>
      <c r="Q46" s="406">
        <f t="shared" si="0"/>
        <v>0</v>
      </c>
    </row>
    <row r="47" spans="1:17" ht="28.5" x14ac:dyDescent="0.45">
      <c r="A47" s="511"/>
      <c r="B47" s="326" t="s">
        <v>43</v>
      </c>
      <c r="C47" s="363"/>
      <c r="D47" s="364"/>
      <c r="E47" s="384"/>
      <c r="F47" s="400"/>
      <c r="G47" s="393"/>
      <c r="H47" s="355">
        <v>10</v>
      </c>
      <c r="I47" s="356" t="s">
        <v>23</v>
      </c>
      <c r="J47" s="380">
        <v>4</v>
      </c>
      <c r="K47" s="427"/>
      <c r="L47" s="396"/>
      <c r="M47" s="371"/>
      <c r="N47" s="371"/>
      <c r="O47" s="381"/>
      <c r="P47" s="403"/>
      <c r="Q47" s="405">
        <f t="shared" si="0"/>
        <v>0</v>
      </c>
    </row>
    <row r="48" spans="1:17" ht="28.5" x14ac:dyDescent="0.45">
      <c r="A48" s="512"/>
      <c r="B48" s="329" t="s">
        <v>44</v>
      </c>
      <c r="C48" s="375">
        <v>25</v>
      </c>
      <c r="D48" s="376" t="s">
        <v>11</v>
      </c>
      <c r="E48" s="386">
        <v>2.5</v>
      </c>
      <c r="F48" s="440"/>
      <c r="G48" s="395"/>
      <c r="H48" s="390">
        <v>25</v>
      </c>
      <c r="I48" s="391" t="s">
        <v>11</v>
      </c>
      <c r="J48" s="392">
        <v>1.5</v>
      </c>
      <c r="K48" s="429"/>
      <c r="L48" s="397"/>
      <c r="M48" s="390">
        <v>10</v>
      </c>
      <c r="N48" s="390" t="s">
        <v>11</v>
      </c>
      <c r="O48" s="392">
        <v>0.56999999999999995</v>
      </c>
      <c r="P48" s="433"/>
      <c r="Q48" s="407">
        <f t="shared" si="0"/>
        <v>0</v>
      </c>
    </row>
    <row r="49" spans="1:18" x14ac:dyDescent="0.4">
      <c r="B49" s="331"/>
      <c r="C49" s="331"/>
      <c r="D49" s="331"/>
      <c r="E49" s="331"/>
      <c r="L49" s="211"/>
      <c r="Q49" s="331"/>
    </row>
    <row r="50" spans="1:18" ht="57" x14ac:dyDescent="0.4">
      <c r="A50" s="504" t="s">
        <v>68</v>
      </c>
      <c r="B50" s="332" t="s">
        <v>64</v>
      </c>
      <c r="C50" s="311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3"/>
      <c r="O50" s="341" t="s">
        <v>67</v>
      </c>
      <c r="P50" s="314" t="s">
        <v>45</v>
      </c>
      <c r="Q50" s="408" t="s">
        <v>60</v>
      </c>
    </row>
    <row r="51" spans="1:18" ht="28.5" x14ac:dyDescent="0.45">
      <c r="A51" s="505"/>
      <c r="B51" s="333" t="s">
        <v>52</v>
      </c>
      <c r="C51" s="473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5"/>
      <c r="O51" s="288">
        <v>2</v>
      </c>
      <c r="P51" s="434"/>
      <c r="Q51" s="409">
        <f>P51*O51</f>
        <v>0</v>
      </c>
    </row>
    <row r="52" spans="1:18" ht="28.5" x14ac:dyDescent="0.45">
      <c r="A52" s="505"/>
      <c r="B52" s="334" t="s">
        <v>70</v>
      </c>
      <c r="C52" s="476" t="s">
        <v>74</v>
      </c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8"/>
      <c r="O52" s="294"/>
      <c r="P52" s="435"/>
      <c r="Q52" s="410">
        <f t="shared" ref="Q52:Q55" si="1">P52*O52</f>
        <v>0</v>
      </c>
    </row>
    <row r="53" spans="1:18" ht="28.5" x14ac:dyDescent="0.45">
      <c r="A53" s="505"/>
      <c r="B53" s="335" t="s">
        <v>71</v>
      </c>
      <c r="C53" s="479" t="s">
        <v>74</v>
      </c>
      <c r="D53" s="480"/>
      <c r="E53" s="480"/>
      <c r="F53" s="480"/>
      <c r="G53" s="480"/>
      <c r="H53" s="480"/>
      <c r="I53" s="480"/>
      <c r="J53" s="480"/>
      <c r="K53" s="480"/>
      <c r="L53" s="480"/>
      <c r="M53" s="480"/>
      <c r="N53" s="481"/>
      <c r="O53" s="293"/>
      <c r="P53" s="436"/>
      <c r="Q53" s="411">
        <f t="shared" si="1"/>
        <v>0</v>
      </c>
    </row>
    <row r="54" spans="1:18" ht="28.5" x14ac:dyDescent="0.45">
      <c r="A54" s="505"/>
      <c r="B54" s="334" t="s">
        <v>72</v>
      </c>
      <c r="C54" s="476" t="s">
        <v>74</v>
      </c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478"/>
      <c r="O54" s="294"/>
      <c r="P54" s="437"/>
      <c r="Q54" s="412">
        <f t="shared" si="1"/>
        <v>0</v>
      </c>
    </row>
    <row r="55" spans="1:18" ht="28.5" x14ac:dyDescent="0.45">
      <c r="A55" s="506"/>
      <c r="B55" s="336" t="s">
        <v>79</v>
      </c>
      <c r="C55" s="482" t="s">
        <v>74</v>
      </c>
      <c r="D55" s="483"/>
      <c r="E55" s="483"/>
      <c r="F55" s="483"/>
      <c r="G55" s="483"/>
      <c r="H55" s="483"/>
      <c r="I55" s="483"/>
      <c r="J55" s="483"/>
      <c r="K55" s="483"/>
      <c r="L55" s="483"/>
      <c r="M55" s="483"/>
      <c r="N55" s="484"/>
      <c r="O55" s="296"/>
      <c r="P55" s="438"/>
      <c r="Q55" s="413">
        <f t="shared" si="1"/>
        <v>0</v>
      </c>
    </row>
    <row r="56" spans="1:18" ht="28.5" x14ac:dyDescent="0.45"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418"/>
      <c r="M56" s="418"/>
      <c r="N56" s="418"/>
      <c r="O56" s="337"/>
      <c r="P56" s="337"/>
      <c r="Q56" s="337"/>
    </row>
    <row r="57" spans="1:18" ht="28.5" x14ac:dyDescent="0.45">
      <c r="B57" s="338" t="s">
        <v>73</v>
      </c>
      <c r="C57" s="507" t="s">
        <v>61</v>
      </c>
      <c r="D57" s="507"/>
      <c r="E57" s="507"/>
      <c r="F57" s="507"/>
      <c r="G57" s="507"/>
      <c r="H57" s="507"/>
      <c r="I57" s="507"/>
      <c r="J57" s="507"/>
      <c r="K57" s="507"/>
      <c r="L57" s="507"/>
      <c r="M57" s="507"/>
      <c r="N57" s="507"/>
      <c r="O57" s="419"/>
      <c r="P57" s="420"/>
      <c r="Q57" s="414">
        <f>SUM(Q10:Q48)</f>
        <v>0</v>
      </c>
    </row>
    <row r="58" spans="1:18" ht="33" x14ac:dyDescent="0.45">
      <c r="B58" s="339"/>
      <c r="C58" s="507" t="s">
        <v>63</v>
      </c>
      <c r="D58" s="507"/>
      <c r="E58" s="507"/>
      <c r="F58" s="507"/>
      <c r="G58" s="507"/>
      <c r="H58" s="507"/>
      <c r="I58" s="507"/>
      <c r="J58" s="507"/>
      <c r="K58" s="507"/>
      <c r="L58" s="507"/>
      <c r="M58" s="507"/>
      <c r="N58" s="507"/>
      <c r="O58" s="419"/>
      <c r="P58" s="420"/>
      <c r="Q58" s="415">
        <f>SUM(Q51:Q55)</f>
        <v>0</v>
      </c>
      <c r="R58" s="315">
        <v>0</v>
      </c>
    </row>
    <row r="59" spans="1:18" ht="33" x14ac:dyDescent="0.45">
      <c r="B59" s="339"/>
      <c r="C59" s="507" t="s">
        <v>66</v>
      </c>
      <c r="D59" s="507"/>
      <c r="E59" s="507"/>
      <c r="F59" s="507"/>
      <c r="G59" s="507"/>
      <c r="H59" s="507"/>
      <c r="I59" s="507"/>
      <c r="J59" s="507"/>
      <c r="K59" s="507"/>
      <c r="L59" s="507"/>
      <c r="M59" s="507"/>
      <c r="N59" s="507"/>
      <c r="O59" s="439">
        <v>0</v>
      </c>
      <c r="P59" s="419"/>
      <c r="Q59" s="416">
        <f>(Q58+Q57)*O59</f>
        <v>0</v>
      </c>
      <c r="R59" s="316">
        <v>0.1</v>
      </c>
    </row>
    <row r="60" spans="1:18" ht="33" x14ac:dyDescent="0.45">
      <c r="B60" s="339"/>
      <c r="C60" s="507" t="s">
        <v>59</v>
      </c>
      <c r="D60" s="507"/>
      <c r="E60" s="507"/>
      <c r="F60" s="507"/>
      <c r="G60" s="507"/>
      <c r="H60" s="507"/>
      <c r="I60" s="507"/>
      <c r="J60" s="507"/>
      <c r="K60" s="507"/>
      <c r="L60" s="507"/>
      <c r="M60" s="507"/>
      <c r="N60" s="507"/>
      <c r="O60" s="419"/>
      <c r="P60" s="420"/>
      <c r="Q60" s="417">
        <f>Q57+Q58-Q59</f>
        <v>0</v>
      </c>
      <c r="R60" s="316">
        <v>0.2</v>
      </c>
    </row>
    <row r="61" spans="1:18" ht="28.5" x14ac:dyDescent="0.45"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16">
        <v>0.25</v>
      </c>
    </row>
    <row r="62" spans="1:18" ht="28.5" x14ac:dyDescent="0.45">
      <c r="B62" s="340" t="s">
        <v>80</v>
      </c>
      <c r="C62" s="337"/>
      <c r="D62" s="337"/>
      <c r="E62" s="337"/>
      <c r="F62" s="337"/>
      <c r="G62" s="337"/>
      <c r="H62" s="337"/>
      <c r="I62" s="337"/>
      <c r="J62" s="337"/>
      <c r="K62" s="340" t="s">
        <v>83</v>
      </c>
      <c r="L62" s="337"/>
      <c r="M62" s="337"/>
      <c r="N62" s="337"/>
      <c r="O62" s="337"/>
      <c r="P62" s="337"/>
      <c r="Q62" s="337"/>
    </row>
    <row r="63" spans="1:18" ht="28.5" x14ac:dyDescent="0.45">
      <c r="B63" s="337"/>
      <c r="C63" s="337"/>
      <c r="D63" s="337"/>
      <c r="E63" s="337"/>
      <c r="F63" s="337"/>
      <c r="G63" s="337"/>
      <c r="H63" s="337"/>
      <c r="I63" s="337"/>
      <c r="J63" s="337"/>
      <c r="K63" s="337" t="s">
        <v>84</v>
      </c>
      <c r="L63" s="337"/>
      <c r="M63" s="337"/>
      <c r="N63" s="337"/>
      <c r="O63" s="337"/>
      <c r="P63" s="337"/>
      <c r="Q63" s="337"/>
    </row>
    <row r="64" spans="1:18" ht="28.5" x14ac:dyDescent="0.45">
      <c r="B64" s="337" t="s">
        <v>75</v>
      </c>
      <c r="C64" s="502"/>
      <c r="D64" s="502"/>
      <c r="E64" s="502"/>
      <c r="F64" s="502"/>
      <c r="G64" s="502"/>
      <c r="H64" s="502"/>
      <c r="I64" s="502"/>
      <c r="J64" s="337"/>
      <c r="K64" s="297" t="s">
        <v>96</v>
      </c>
      <c r="P64" s="337"/>
      <c r="Q64" s="337"/>
    </row>
    <row r="65" spans="2:17" ht="28.5" x14ac:dyDescent="0.45">
      <c r="B65" s="337" t="s">
        <v>76</v>
      </c>
      <c r="C65" s="502"/>
      <c r="D65" s="502"/>
      <c r="E65" s="502"/>
      <c r="F65" s="502"/>
      <c r="G65" s="502"/>
      <c r="H65" s="502"/>
      <c r="I65" s="502"/>
      <c r="J65" s="337"/>
      <c r="K65" s="337" t="s">
        <v>85</v>
      </c>
      <c r="L65" s="337"/>
      <c r="M65" s="337"/>
      <c r="N65" s="337"/>
      <c r="O65" s="337"/>
      <c r="P65" s="337"/>
      <c r="Q65" s="337"/>
    </row>
    <row r="66" spans="2:17" ht="28.5" x14ac:dyDescent="0.45">
      <c r="B66" s="337" t="s">
        <v>77</v>
      </c>
      <c r="C66" s="503"/>
      <c r="D66" s="503"/>
      <c r="E66" s="503"/>
      <c r="F66" s="503"/>
      <c r="G66" s="503"/>
      <c r="H66" s="503"/>
      <c r="I66" s="503"/>
      <c r="J66" s="337"/>
      <c r="K66" s="337" t="s">
        <v>86</v>
      </c>
      <c r="L66" s="337"/>
      <c r="M66" s="337"/>
      <c r="N66" s="337"/>
      <c r="O66" s="337"/>
      <c r="P66" s="337"/>
      <c r="Q66" s="337"/>
    </row>
    <row r="67" spans="2:17" ht="28.5" x14ac:dyDescent="0.45">
      <c r="B67" s="337"/>
      <c r="C67" s="337"/>
      <c r="D67" s="337"/>
      <c r="E67" s="337"/>
      <c r="F67" s="337"/>
      <c r="G67" s="337"/>
      <c r="H67" s="337"/>
      <c r="I67" s="337"/>
      <c r="J67" s="337"/>
      <c r="K67" s="337" t="s">
        <v>87</v>
      </c>
      <c r="L67" s="337"/>
      <c r="M67" s="337"/>
      <c r="N67" s="337"/>
      <c r="O67" s="337"/>
      <c r="P67" s="337"/>
      <c r="Q67" s="337"/>
    </row>
    <row r="68" spans="2:17" ht="28.5" x14ac:dyDescent="0.45">
      <c r="B68" s="337" t="s">
        <v>78</v>
      </c>
      <c r="C68" s="502"/>
      <c r="D68" s="502"/>
      <c r="E68" s="502"/>
      <c r="F68" s="502"/>
      <c r="G68" s="502"/>
      <c r="H68" s="502"/>
      <c r="I68" s="502"/>
      <c r="J68" s="337"/>
      <c r="K68" s="337"/>
      <c r="L68" s="337"/>
      <c r="M68" s="337"/>
      <c r="N68" s="337"/>
      <c r="O68" s="337"/>
      <c r="P68" s="337"/>
      <c r="Q68" s="337"/>
    </row>
    <row r="69" spans="2:17" ht="28.5" x14ac:dyDescent="0.45">
      <c r="B69" s="337"/>
      <c r="C69" s="337"/>
      <c r="D69" s="337"/>
      <c r="E69" s="337"/>
      <c r="F69" s="337"/>
      <c r="G69" s="337"/>
      <c r="H69" s="337"/>
      <c r="I69" s="337"/>
      <c r="J69" s="337"/>
      <c r="K69" s="337" t="s">
        <v>91</v>
      </c>
      <c r="L69" s="337"/>
      <c r="M69" s="337"/>
      <c r="N69" s="337"/>
      <c r="O69" s="337"/>
      <c r="P69" s="337"/>
      <c r="Q69" s="337"/>
    </row>
    <row r="70" spans="2:17" ht="28.5" x14ac:dyDescent="0.45">
      <c r="B70" s="340" t="s">
        <v>81</v>
      </c>
      <c r="C70" s="337"/>
      <c r="D70" s="337"/>
      <c r="E70" s="337"/>
      <c r="F70" s="337"/>
      <c r="G70" s="337"/>
      <c r="H70" s="337"/>
      <c r="I70" s="337"/>
      <c r="J70" s="337"/>
      <c r="K70" s="337" t="s">
        <v>95</v>
      </c>
      <c r="L70" s="337"/>
      <c r="M70" s="337"/>
      <c r="N70" s="337"/>
      <c r="O70" s="337"/>
      <c r="P70" s="331"/>
      <c r="Q70" s="337"/>
    </row>
    <row r="71" spans="2:17" ht="28.5" x14ac:dyDescent="0.45">
      <c r="B71" s="337"/>
      <c r="C71" s="337"/>
      <c r="D71" s="337"/>
      <c r="E71" s="337"/>
      <c r="F71" s="337"/>
      <c r="G71" s="337"/>
      <c r="H71" s="337"/>
      <c r="I71" s="337"/>
      <c r="J71" s="337"/>
      <c r="K71" s="331"/>
      <c r="L71" s="331"/>
      <c r="M71" s="331"/>
      <c r="N71" s="331"/>
      <c r="O71" s="331"/>
      <c r="P71" s="331"/>
      <c r="Q71" s="337"/>
    </row>
    <row r="72" spans="2:17" ht="28.5" x14ac:dyDescent="0.45">
      <c r="B72" s="337" t="s">
        <v>75</v>
      </c>
      <c r="C72" s="502"/>
      <c r="D72" s="502"/>
      <c r="E72" s="502"/>
      <c r="F72" s="502"/>
      <c r="G72" s="502"/>
      <c r="H72" s="502"/>
      <c r="I72" s="502"/>
      <c r="J72" s="337"/>
      <c r="K72" s="331"/>
      <c r="L72" s="331"/>
      <c r="M72" s="331"/>
      <c r="N72" s="331"/>
      <c r="O72" s="331"/>
      <c r="P72" s="331"/>
      <c r="Q72" s="337"/>
    </row>
    <row r="73" spans="2:17" ht="28.5" x14ac:dyDescent="0.45">
      <c r="B73" s="337" t="s">
        <v>76</v>
      </c>
      <c r="C73" s="502"/>
      <c r="D73" s="502"/>
      <c r="E73" s="502"/>
      <c r="F73" s="502"/>
      <c r="G73" s="502"/>
      <c r="H73" s="502"/>
      <c r="I73" s="502"/>
      <c r="J73" s="337"/>
      <c r="K73" s="421" t="s">
        <v>92</v>
      </c>
      <c r="L73" s="331"/>
      <c r="M73" s="331"/>
      <c r="N73" s="331"/>
      <c r="O73" s="331"/>
      <c r="P73" s="331"/>
      <c r="Q73" s="337"/>
    </row>
    <row r="74" spans="2:17" ht="28.5" x14ac:dyDescent="0.45">
      <c r="B74" s="337" t="s">
        <v>77</v>
      </c>
      <c r="C74" s="503"/>
      <c r="D74" s="503"/>
      <c r="E74" s="503"/>
      <c r="F74" s="503"/>
      <c r="G74" s="503"/>
      <c r="H74" s="503"/>
      <c r="I74" s="503"/>
      <c r="J74" s="337"/>
      <c r="K74" s="331"/>
      <c r="L74" s="331"/>
      <c r="M74" s="331"/>
      <c r="N74" s="331"/>
      <c r="O74" s="331"/>
      <c r="P74" s="331"/>
      <c r="Q74" s="337"/>
    </row>
    <row r="75" spans="2:17" ht="28.5" x14ac:dyDescent="0.45">
      <c r="B75" s="337"/>
      <c r="C75" s="337"/>
      <c r="D75" s="337"/>
      <c r="E75" s="337"/>
      <c r="F75" s="337"/>
      <c r="G75" s="337"/>
      <c r="H75" s="337"/>
      <c r="I75" s="337"/>
      <c r="J75" s="337"/>
      <c r="K75" s="331"/>
      <c r="L75" s="331"/>
      <c r="M75" s="331"/>
      <c r="N75" s="331"/>
      <c r="O75" s="331"/>
      <c r="P75" s="331"/>
      <c r="Q75" s="337"/>
    </row>
    <row r="76" spans="2:17" ht="28.5" x14ac:dyDescent="0.45">
      <c r="B76" s="337" t="s">
        <v>78</v>
      </c>
      <c r="C76" s="502"/>
      <c r="D76" s="502"/>
      <c r="E76" s="502"/>
      <c r="F76" s="502"/>
      <c r="G76" s="502"/>
      <c r="H76" s="502"/>
      <c r="I76" s="502"/>
      <c r="J76" s="337"/>
      <c r="K76" s="331"/>
      <c r="L76" s="331"/>
      <c r="M76" s="331"/>
      <c r="N76" s="331"/>
      <c r="O76" s="331"/>
      <c r="P76" s="331"/>
      <c r="Q76" s="337"/>
    </row>
  </sheetData>
  <sheetProtection sheet="1" objects="1" scenarios="1" selectLockedCells="1"/>
  <mergeCells count="30">
    <mergeCell ref="B1:Q7"/>
    <mergeCell ref="A8:A48"/>
    <mergeCell ref="B8:B9"/>
    <mergeCell ref="C8:E8"/>
    <mergeCell ref="H8:J8"/>
    <mergeCell ref="M8:O8"/>
    <mergeCell ref="Q8:Q9"/>
    <mergeCell ref="C9:D9"/>
    <mergeCell ref="H9:I9"/>
    <mergeCell ref="M9:N9"/>
    <mergeCell ref="C65:I65"/>
    <mergeCell ref="A50:A55"/>
    <mergeCell ref="C51:N51"/>
    <mergeCell ref="C52:N52"/>
    <mergeCell ref="C53:N53"/>
    <mergeCell ref="C54:N54"/>
    <mergeCell ref="C55:N55"/>
    <mergeCell ref="C57:N57"/>
    <mergeCell ref="C58:N58"/>
    <mergeCell ref="C59:N59"/>
    <mergeCell ref="C60:N60"/>
    <mergeCell ref="C64:I64"/>
    <mergeCell ref="C76:I76"/>
    <mergeCell ref="C66:D66"/>
    <mergeCell ref="E66:I66"/>
    <mergeCell ref="C68:I68"/>
    <mergeCell ref="C72:I72"/>
    <mergeCell ref="C73:I73"/>
    <mergeCell ref="C74:D74"/>
    <mergeCell ref="E74:I74"/>
  </mergeCells>
  <dataValidations count="1">
    <dataValidation type="list" allowBlank="1" showInputMessage="1" showErrorMessage="1" sqref="O59">
      <formula1>$R$58:$R$61</formula1>
    </dataValidation>
  </dataValidations>
  <pageMargins left="0.23622047244094491" right="0.23622047244094491" top="0.35433070866141736" bottom="0.35433070866141736" header="0.31496062992125984" footer="0.31496062992125984"/>
  <pageSetup paperSize="9" scale="3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Tableau original</vt:lpstr>
      <vt:lpstr>Feuil2</vt:lpstr>
      <vt:lpstr>Proposition</vt:lpstr>
      <vt:lpstr>Proposition protégée</vt:lpstr>
      <vt:lpstr>Feuil2!Zone_d_impression</vt:lpstr>
      <vt:lpstr>Proposition!Zone_d_impression</vt:lpstr>
      <vt:lpstr>'Proposition protégée'!Zone_d_impression</vt:lpstr>
    </vt:vector>
  </TitlesOfParts>
  <Company>Virtual Computer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virtual</dc:creator>
  <cp:lastModifiedBy>virtual</cp:lastModifiedBy>
  <cp:lastPrinted>2021-07-22T07:12:53Z</cp:lastPrinted>
  <dcterms:created xsi:type="dcterms:W3CDTF">2020-11-19T14:42:47Z</dcterms:created>
  <dcterms:modified xsi:type="dcterms:W3CDTF">2021-11-19T10:20:30Z</dcterms:modified>
</cp:coreProperties>
</file>